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145" yWindow="495" windowWidth="16890" windowHeight="11805"/>
  </bookViews>
  <sheets>
    <sheet name="Pokyny pro vyplnění" sheetId="11" r:id="rId1"/>
    <sheet name="Stavba" sheetId="1" r:id="rId2"/>
    <sheet name="VzorPolozky" sheetId="10" state="hidden" r:id="rId3"/>
    <sheet name="SO C D.1.2 - NI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C D.1.2 - NIV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C D.1.2 - NIV Pol'!$A$1:$V$465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8" i="12" l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T9" i="12"/>
  <c r="K11" i="12"/>
  <c r="T11" i="12"/>
  <c r="G12" i="12"/>
  <c r="M12" i="12" s="1"/>
  <c r="M11" i="12" s="1"/>
  <c r="I12" i="12"/>
  <c r="I11" i="12" s="1"/>
  <c r="K12" i="12"/>
  <c r="O12" i="12"/>
  <c r="O11" i="12" s="1"/>
  <c r="Q12" i="12"/>
  <c r="Q11" i="12" s="1"/>
  <c r="T12" i="12"/>
  <c r="G15" i="12"/>
  <c r="M15" i="12" s="1"/>
  <c r="I15" i="12"/>
  <c r="I14" i="12" s="1"/>
  <c r="K15" i="12"/>
  <c r="O15" i="12"/>
  <c r="Q15" i="12"/>
  <c r="Q14" i="12" s="1"/>
  <c r="T15" i="12"/>
  <c r="G17" i="12"/>
  <c r="I17" i="12"/>
  <c r="K17" i="12"/>
  <c r="K14" i="12" s="1"/>
  <c r="O17" i="12"/>
  <c r="O14" i="12" s="1"/>
  <c r="Q17" i="12"/>
  <c r="T17" i="12"/>
  <c r="I19" i="12"/>
  <c r="Q19" i="12"/>
  <c r="G20" i="12"/>
  <c r="G19" i="12" s="1"/>
  <c r="I52" i="1" s="1"/>
  <c r="I20" i="12"/>
  <c r="K20" i="12"/>
  <c r="K19" i="12" s="1"/>
  <c r="O20" i="12"/>
  <c r="O19" i="12" s="1"/>
  <c r="Q20" i="12"/>
  <c r="T20" i="12"/>
  <c r="T19" i="12" s="1"/>
  <c r="G23" i="12"/>
  <c r="I23" i="12"/>
  <c r="K23" i="12"/>
  <c r="O23" i="12"/>
  <c r="Q23" i="12"/>
  <c r="T23" i="12"/>
  <c r="G25" i="12"/>
  <c r="M25" i="12" s="1"/>
  <c r="I25" i="12"/>
  <c r="K25" i="12"/>
  <c r="O25" i="12"/>
  <c r="Q25" i="12"/>
  <c r="T25" i="12"/>
  <c r="G26" i="12"/>
  <c r="M26" i="12" s="1"/>
  <c r="I26" i="12"/>
  <c r="K26" i="12"/>
  <c r="O26" i="12"/>
  <c r="Q26" i="12"/>
  <c r="T26" i="12"/>
  <c r="G27" i="12"/>
  <c r="I27" i="12"/>
  <c r="K27" i="12"/>
  <c r="M27" i="12"/>
  <c r="O27" i="12"/>
  <c r="Q27" i="12"/>
  <c r="T27" i="12"/>
  <c r="G28" i="12"/>
  <c r="M28" i="12" s="1"/>
  <c r="I28" i="12"/>
  <c r="K28" i="12"/>
  <c r="O28" i="12"/>
  <c r="Q28" i="12"/>
  <c r="T28" i="12"/>
  <c r="G29" i="12"/>
  <c r="M29" i="12" s="1"/>
  <c r="I29" i="12"/>
  <c r="K29" i="12"/>
  <c r="O29" i="12"/>
  <c r="Q29" i="12"/>
  <c r="T29" i="12"/>
  <c r="G30" i="12"/>
  <c r="M30" i="12" s="1"/>
  <c r="I30" i="12"/>
  <c r="K30" i="12"/>
  <c r="O30" i="12"/>
  <c r="Q30" i="12"/>
  <c r="T30" i="12"/>
  <c r="G31" i="12"/>
  <c r="I31" i="12"/>
  <c r="K31" i="12"/>
  <c r="M31" i="12"/>
  <c r="O31" i="12"/>
  <c r="Q31" i="12"/>
  <c r="T31" i="12"/>
  <c r="K32" i="12"/>
  <c r="G33" i="12"/>
  <c r="M33" i="12" s="1"/>
  <c r="M32" i="12" s="1"/>
  <c r="I33" i="12"/>
  <c r="I32" i="12" s="1"/>
  <c r="K33" i="12"/>
  <c r="O33" i="12"/>
  <c r="O32" i="12" s="1"/>
  <c r="Q33" i="12"/>
  <c r="Q32" i="12" s="1"/>
  <c r="T33" i="12"/>
  <c r="T32" i="12" s="1"/>
  <c r="G35" i="12"/>
  <c r="M35" i="12" s="1"/>
  <c r="I35" i="12"/>
  <c r="K35" i="12"/>
  <c r="O35" i="12"/>
  <c r="Q35" i="12"/>
  <c r="T35" i="12"/>
  <c r="G41" i="12"/>
  <c r="I41" i="12"/>
  <c r="K41" i="12"/>
  <c r="O41" i="12"/>
  <c r="Q41" i="12"/>
  <c r="T41" i="12"/>
  <c r="G53" i="12"/>
  <c r="M53" i="12" s="1"/>
  <c r="I53" i="12"/>
  <c r="K53" i="12"/>
  <c r="O53" i="12"/>
  <c r="Q53" i="12"/>
  <c r="T53" i="12"/>
  <c r="G59" i="12"/>
  <c r="M59" i="12" s="1"/>
  <c r="I59" i="12"/>
  <c r="K59" i="12"/>
  <c r="O59" i="12"/>
  <c r="Q59" i="12"/>
  <c r="T59" i="12"/>
  <c r="G65" i="12"/>
  <c r="I65" i="12"/>
  <c r="K65" i="12"/>
  <c r="M65" i="12"/>
  <c r="O65" i="12"/>
  <c r="Q65" i="12"/>
  <c r="T65" i="12"/>
  <c r="G99" i="12"/>
  <c r="M99" i="12" s="1"/>
  <c r="I99" i="12"/>
  <c r="K99" i="12"/>
  <c r="O99" i="12"/>
  <c r="Q99" i="12"/>
  <c r="T99" i="12"/>
  <c r="G102" i="12"/>
  <c r="I102" i="12"/>
  <c r="K102" i="12"/>
  <c r="M102" i="12"/>
  <c r="O102" i="12"/>
  <c r="Q102" i="12"/>
  <c r="T102" i="12"/>
  <c r="G118" i="12"/>
  <c r="M118" i="12" s="1"/>
  <c r="I118" i="12"/>
  <c r="K118" i="12"/>
  <c r="O118" i="12"/>
  <c r="Q118" i="12"/>
  <c r="T118" i="12"/>
  <c r="G122" i="12"/>
  <c r="M122" i="12" s="1"/>
  <c r="I122" i="12"/>
  <c r="K122" i="12"/>
  <c r="O122" i="12"/>
  <c r="Q122" i="12"/>
  <c r="T122" i="12"/>
  <c r="G125" i="12"/>
  <c r="M125" i="12" s="1"/>
  <c r="I125" i="12"/>
  <c r="K125" i="12"/>
  <c r="O125" i="12"/>
  <c r="Q125" i="12"/>
  <c r="T125" i="12"/>
  <c r="G129" i="12"/>
  <c r="M129" i="12" s="1"/>
  <c r="I129" i="12"/>
  <c r="K129" i="12"/>
  <c r="O129" i="12"/>
  <c r="Q129" i="12"/>
  <c r="T129" i="12"/>
  <c r="G163" i="12"/>
  <c r="M163" i="12" s="1"/>
  <c r="I163" i="12"/>
  <c r="K163" i="12"/>
  <c r="O163" i="12"/>
  <c r="Q163" i="12"/>
  <c r="T163" i="12"/>
  <c r="G168" i="12"/>
  <c r="M168" i="12" s="1"/>
  <c r="I168" i="12"/>
  <c r="K168" i="12"/>
  <c r="O168" i="12"/>
  <c r="Q168" i="12"/>
  <c r="T168" i="12"/>
  <c r="G174" i="12"/>
  <c r="M174" i="12" s="1"/>
  <c r="I174" i="12"/>
  <c r="K174" i="12"/>
  <c r="O174" i="12"/>
  <c r="Q174" i="12"/>
  <c r="T174" i="12"/>
  <c r="G177" i="12"/>
  <c r="I177" i="12"/>
  <c r="K177" i="12"/>
  <c r="M177" i="12"/>
  <c r="O177" i="12"/>
  <c r="Q177" i="12"/>
  <c r="T177" i="12"/>
  <c r="G181" i="12"/>
  <c r="M181" i="12" s="1"/>
  <c r="I181" i="12"/>
  <c r="K181" i="12"/>
  <c r="O181" i="12"/>
  <c r="Q181" i="12"/>
  <c r="T181" i="12"/>
  <c r="G185" i="12"/>
  <c r="I185" i="12"/>
  <c r="K185" i="12"/>
  <c r="M185" i="12"/>
  <c r="O185" i="12"/>
  <c r="Q185" i="12"/>
  <c r="T185" i="12"/>
  <c r="G188" i="12"/>
  <c r="M188" i="12" s="1"/>
  <c r="I188" i="12"/>
  <c r="K188" i="12"/>
  <c r="O188" i="12"/>
  <c r="Q188" i="12"/>
  <c r="T188" i="12"/>
  <c r="G204" i="12"/>
  <c r="M204" i="12" s="1"/>
  <c r="I204" i="12"/>
  <c r="K204" i="12"/>
  <c r="O204" i="12"/>
  <c r="Q204" i="12"/>
  <c r="T204" i="12"/>
  <c r="G210" i="12"/>
  <c r="M210" i="12" s="1"/>
  <c r="I210" i="12"/>
  <c r="K210" i="12"/>
  <c r="O210" i="12"/>
  <c r="Q210" i="12"/>
  <c r="T210" i="12"/>
  <c r="G214" i="12"/>
  <c r="M214" i="12" s="1"/>
  <c r="I214" i="12"/>
  <c r="K214" i="12"/>
  <c r="O214" i="12"/>
  <c r="Q214" i="12"/>
  <c r="T214" i="12"/>
  <c r="G287" i="12"/>
  <c r="M287" i="12" s="1"/>
  <c r="I287" i="12"/>
  <c r="K287" i="12"/>
  <c r="O287" i="12"/>
  <c r="Q287" i="12"/>
  <c r="T287" i="12"/>
  <c r="G289" i="12"/>
  <c r="M289" i="12" s="1"/>
  <c r="I289" i="12"/>
  <c r="K289" i="12"/>
  <c r="O289" i="12"/>
  <c r="Q289" i="12"/>
  <c r="T289" i="12"/>
  <c r="G291" i="12"/>
  <c r="M291" i="12" s="1"/>
  <c r="I291" i="12"/>
  <c r="K291" i="12"/>
  <c r="O291" i="12"/>
  <c r="Q291" i="12"/>
  <c r="T291" i="12"/>
  <c r="G363" i="12"/>
  <c r="I363" i="12"/>
  <c r="K363" i="12"/>
  <c r="M363" i="12"/>
  <c r="O363" i="12"/>
  <c r="Q363" i="12"/>
  <c r="T363" i="12"/>
  <c r="G364" i="12"/>
  <c r="M364" i="12" s="1"/>
  <c r="I364" i="12"/>
  <c r="K364" i="12"/>
  <c r="O364" i="12"/>
  <c r="Q364" i="12"/>
  <c r="T364" i="12"/>
  <c r="G365" i="12"/>
  <c r="M365" i="12" s="1"/>
  <c r="I365" i="12"/>
  <c r="K365" i="12"/>
  <c r="O365" i="12"/>
  <c r="Q365" i="12"/>
  <c r="T365" i="12"/>
  <c r="G366" i="12"/>
  <c r="M366" i="12" s="1"/>
  <c r="I366" i="12"/>
  <c r="K366" i="12"/>
  <c r="O366" i="12"/>
  <c r="Q366" i="12"/>
  <c r="T366" i="12"/>
  <c r="G367" i="12"/>
  <c r="I367" i="12"/>
  <c r="K367" i="12"/>
  <c r="M367" i="12"/>
  <c r="O367" i="12"/>
  <c r="Q367" i="12"/>
  <c r="T367" i="12"/>
  <c r="G368" i="12"/>
  <c r="M368" i="12" s="1"/>
  <c r="I368" i="12"/>
  <c r="K368" i="12"/>
  <c r="O368" i="12"/>
  <c r="Q368" i="12"/>
  <c r="T368" i="12"/>
  <c r="G369" i="12"/>
  <c r="M369" i="12" s="1"/>
  <c r="I369" i="12"/>
  <c r="K369" i="12"/>
  <c r="O369" i="12"/>
  <c r="Q369" i="12"/>
  <c r="T369" i="12"/>
  <c r="G370" i="12"/>
  <c r="M370" i="12" s="1"/>
  <c r="I370" i="12"/>
  <c r="K370" i="12"/>
  <c r="O370" i="12"/>
  <c r="Q370" i="12"/>
  <c r="T370" i="12"/>
  <c r="Q371" i="12"/>
  <c r="G372" i="12"/>
  <c r="G371" i="12" s="1"/>
  <c r="I56" i="1" s="1"/>
  <c r="I372" i="12"/>
  <c r="I371" i="12" s="1"/>
  <c r="K372" i="12"/>
  <c r="K371" i="12" s="1"/>
  <c r="O372" i="12"/>
  <c r="O371" i="12" s="1"/>
  <c r="Q372" i="12"/>
  <c r="T372" i="12"/>
  <c r="T371" i="12" s="1"/>
  <c r="Q374" i="12"/>
  <c r="G375" i="12"/>
  <c r="G374" i="12" s="1"/>
  <c r="I57" i="1" s="1"/>
  <c r="I375" i="12"/>
  <c r="I374" i="12" s="1"/>
  <c r="K375" i="12"/>
  <c r="K374" i="12" s="1"/>
  <c r="O375" i="12"/>
  <c r="O374" i="12" s="1"/>
  <c r="Q375" i="12"/>
  <c r="T375" i="12"/>
  <c r="T374" i="12" s="1"/>
  <c r="G377" i="12"/>
  <c r="I377" i="12"/>
  <c r="K377" i="12"/>
  <c r="O377" i="12"/>
  <c r="Q377" i="12"/>
  <c r="T377" i="12"/>
  <c r="T376" i="12" s="1"/>
  <c r="G450" i="12"/>
  <c r="M450" i="12" s="1"/>
  <c r="I450" i="12"/>
  <c r="K450" i="12"/>
  <c r="O450" i="12"/>
  <c r="Q450" i="12"/>
  <c r="T450" i="12"/>
  <c r="K452" i="12"/>
  <c r="T452" i="12"/>
  <c r="G453" i="12"/>
  <c r="G452" i="12" s="1"/>
  <c r="I59" i="1" s="1"/>
  <c r="I19" i="1" s="1"/>
  <c r="I453" i="12"/>
  <c r="I452" i="12" s="1"/>
  <c r="K453" i="12"/>
  <c r="O453" i="12"/>
  <c r="O452" i="12" s="1"/>
  <c r="Q453" i="12"/>
  <c r="Q452" i="12" s="1"/>
  <c r="T453" i="12"/>
  <c r="AC455" i="12"/>
  <c r="F41" i="1" s="1"/>
  <c r="AD455" i="12"/>
  <c r="G40" i="1" s="1"/>
  <c r="I20" i="1"/>
  <c r="I18" i="1"/>
  <c r="G376" i="12" l="1"/>
  <c r="I58" i="1" s="1"/>
  <c r="M453" i="12"/>
  <c r="M452" i="12" s="1"/>
  <c r="Q376" i="12"/>
  <c r="I376" i="12"/>
  <c r="O376" i="12"/>
  <c r="G34" i="12"/>
  <c r="I55" i="1" s="1"/>
  <c r="I17" i="1" s="1"/>
  <c r="K22" i="12"/>
  <c r="G14" i="12"/>
  <c r="I51" i="1" s="1"/>
  <c r="G39" i="1"/>
  <c r="G42" i="1" s="1"/>
  <c r="G25" i="1" s="1"/>
  <c r="A25" i="1" s="1"/>
  <c r="A26" i="1" s="1"/>
  <c r="G26" i="1" s="1"/>
  <c r="G41" i="1"/>
  <c r="H41" i="1" s="1"/>
  <c r="I41" i="1" s="1"/>
  <c r="K376" i="12"/>
  <c r="O34" i="12"/>
  <c r="T22" i="12"/>
  <c r="G8" i="12"/>
  <c r="F40" i="1"/>
  <c r="H40" i="1" s="1"/>
  <c r="I40" i="1" s="1"/>
  <c r="K34" i="12"/>
  <c r="Q34" i="12"/>
  <c r="I34" i="12"/>
  <c r="G32" i="12"/>
  <c r="I54" i="1" s="1"/>
  <c r="G22" i="12"/>
  <c r="I53" i="1" s="1"/>
  <c r="G11" i="12"/>
  <c r="I50" i="1" s="1"/>
  <c r="T34" i="12"/>
  <c r="Q22" i="12"/>
  <c r="I22" i="12"/>
  <c r="O22" i="12"/>
  <c r="T14" i="12"/>
  <c r="F39" i="1"/>
  <c r="M377" i="12"/>
  <c r="M376" i="12" s="1"/>
  <c r="M375" i="12"/>
  <c r="M374" i="12" s="1"/>
  <c r="M372" i="12"/>
  <c r="M371" i="12" s="1"/>
  <c r="M41" i="12"/>
  <c r="M34" i="12" s="1"/>
  <c r="M23" i="12"/>
  <c r="M22" i="12" s="1"/>
  <c r="M20" i="12"/>
  <c r="M19" i="12" s="1"/>
  <c r="M17" i="12"/>
  <c r="M14" i="12" s="1"/>
  <c r="J28" i="1"/>
  <c r="J26" i="1"/>
  <c r="G38" i="1"/>
  <c r="F38" i="1"/>
  <c r="J23" i="1"/>
  <c r="J24" i="1"/>
  <c r="J25" i="1"/>
  <c r="J27" i="1"/>
  <c r="E24" i="1"/>
  <c r="E26" i="1"/>
  <c r="F42" i="1" l="1"/>
  <c r="H39" i="1"/>
  <c r="G455" i="12"/>
  <c r="I49" i="1"/>
  <c r="I39" i="1" l="1"/>
  <c r="I42" i="1" s="1"/>
  <c r="H42" i="1"/>
  <c r="I16" i="1"/>
  <c r="I21" i="1" s="1"/>
  <c r="I60" i="1"/>
  <c r="G23" i="1"/>
  <c r="A23" i="1" s="1"/>
  <c r="A24" i="1" s="1"/>
  <c r="G24" i="1" s="1"/>
  <c r="A27" i="1" s="1"/>
  <c r="A29" i="1" s="1"/>
  <c r="G29" i="1" s="1"/>
  <c r="G27" i="1" s="1"/>
  <c r="G28" i="1"/>
  <c r="J59" i="1" l="1"/>
  <c r="J58" i="1"/>
  <c r="J50" i="1"/>
  <c r="J54" i="1"/>
  <c r="J56" i="1"/>
  <c r="J52" i="1"/>
  <c r="J51" i="1"/>
  <c r="J53" i="1"/>
  <c r="J55" i="1"/>
  <c r="J49" i="1"/>
  <c r="J57" i="1"/>
  <c r="J41" i="1"/>
  <c r="J39" i="1"/>
  <c r="J42" i="1" s="1"/>
  <c r="J40" i="1"/>
  <c r="J6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<sst xmlns="http://schemas.openxmlformats.org/spreadsheetml/2006/main" count="1226" uniqueCount="446">
  <si>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</si>
  <si>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</si>
  <si>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</si>
  <si>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</si>
  <si>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</si>
  <si>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</si>
  <si>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</si>
  <si>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</si>
  <si>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</si>
  <si>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</si>
  <si>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</si>
  <si>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</si>
  <si>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</si>
  <si>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</si>
  <si>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</si>
  <si>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</si>
  <si>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</si>
  <si>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</si>
  <si>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</si>
  <si>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</si>
  <si>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</si>
  <si>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</si>
  <si>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</si>
  <si>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</si>
  <si>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</si>
  <si>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</si>
  <si>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</si>
  <si>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</si>
  <si>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</si>
  <si>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</si>
  <si>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</si>
  <si>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</si>
  <si>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</si>
  <si>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</si>
  <si>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</si>
  <si>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</si>
  <si>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</si>
  <si>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</si>
  <si>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</si>
  <si>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</si>
  <si>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</si>
  <si>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</si>
  <si>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</si>
  <si>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D.1.2 - NIV</t>
  </si>
  <si>
    <t>ASŘ - Neinvestiční náklady</t>
  </si>
  <si>
    <t>SO C</t>
  </si>
  <si>
    <t>Budova C, UHK, parc.č.st. 392, 759, 257, 233/19</t>
  </si>
  <si>
    <t>Objekt:</t>
  </si>
  <si>
    <t>Rozpočet:</t>
  </si>
  <si>
    <t>1901</t>
  </si>
  <si>
    <t>Modernizace a rekonstrukce budovy B a C Univerzity Hradec Králové</t>
  </si>
  <si>
    <t>Univerzita Hradec Králové</t>
  </si>
  <si>
    <t>Rokitanského 62/26</t>
  </si>
  <si>
    <t>Hradec Králové</t>
  </si>
  <si>
    <t>50003</t>
  </si>
  <si>
    <t>62690094</t>
  </si>
  <si>
    <t>CZ62690094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</si>
  <si>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</si>
  <si>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</si>
  <si>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</si>
  <si>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</si>
  <si>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</si>
  <si>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</si>
  <si>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</si>
  <si>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</si>
  <si>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</si>
  <si>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</si>
  <si>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</si>
  <si>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</si>
  <si>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</si>
  <si>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</si>
  <si>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</si>
  <si>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99</t>
  </si>
  <si>
    <t>Staveništní přesun hmot</t>
  </si>
  <si>
    <t>762</t>
  </si>
  <si>
    <t>Konstrukce tesařské</t>
  </si>
  <si>
    <t>765</t>
  </si>
  <si>
    <t>Krytiny tvrdé</t>
  </si>
  <si>
    <t>767</t>
  </si>
  <si>
    <t>Konstrukce zámečnické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</si>
  <si>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</si>
  <si>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</si>
  <si>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</si>
  <si>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</si>
  <si>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</si>
  <si>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</si>
  <si>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</si>
  <si>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</si>
  <si>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</si>
  <si>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</si>
  <si>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</si>
  <si>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</si>
  <si>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</si>
  <si>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</si>
  <si>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</si>
  <si>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</si>
  <si>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</si>
  <si>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</si>
  <si>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</si>
  <si>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</si>
  <si>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</si>
  <si>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</si>
  <si>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</si>
  <si>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Nhod / MJ</t>
  </si>
  <si>
    <t>Nhod celk.</t>
  </si>
  <si>
    <t>Dodavatel</t>
  </si>
  <si>
    <t>Typ položky</t>
  </si>
  <si>
    <t>Díl:</t>
  </si>
  <si>
    <t>DIL</t>
  </si>
  <si>
    <t>349234842T00</t>
  </si>
  <si>
    <t>Doplnění zdiva kolem pozednic a vaznic, vč. případného poškození římsy</t>
  </si>
  <si>
    <t xml:space="preserve">m3    </t>
  </si>
  <si>
    <t>Práce</t>
  </si>
  <si>
    <t>POL1_</t>
  </si>
  <si>
    <t>51,06 % : (5,00+6,00+6,00)*0,50*0,30*0,5106</t>
  </si>
  <si>
    <t>VV</t>
  </si>
  <si>
    <t>941955002R00</t>
  </si>
  <si>
    <t>Lešení lehké pomocné, výška podlahy do 1,9 m</t>
  </si>
  <si>
    <t>m2</t>
  </si>
  <si>
    <t>51,06 % : 10,00*0,5106</t>
  </si>
  <si>
    <t>952901411R00</t>
  </si>
  <si>
    <t>Vyčištění ostatních objektů</t>
  </si>
  <si>
    <t>51,06 % : 1950,00*0,5106</t>
  </si>
  <si>
    <t>952903111R00</t>
  </si>
  <si>
    <t>Odstranění prachu z trámů</t>
  </si>
  <si>
    <t>51,06 % : 3900,00*0,5106</t>
  </si>
  <si>
    <t>979092111R00</t>
  </si>
  <si>
    <t>Vyklizení ulehlé suti z pl.do 15 m2/ hl. 2 m-ručně</t>
  </si>
  <si>
    <t>m3</t>
  </si>
  <si>
    <t>51,06 % : 10,00*1,00*0,30*0,5106</t>
  </si>
  <si>
    <t>976974510T00</t>
  </si>
  <si>
    <t>Rozebírání zdiva při demontáži pozednic a vaznic</t>
  </si>
  <si>
    <t>979011111R00</t>
  </si>
  <si>
    <t>Svislá doprava suti a vybour. hmot za 2.NP a 1.PP</t>
  </si>
  <si>
    <t>t</t>
  </si>
  <si>
    <t>Přesun suti</t>
  </si>
  <si>
    <t>POL8_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</si>
  <si>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</si>
  <si>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</si>
  <si>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</si>
  <si>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</si>
  <si>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</si>
  <si>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</si>
  <si>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</si>
  <si>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</si>
  <si>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</si>
  <si>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</si>
  <si>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</si>
  <si>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</si>
  <si>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999281111R00</t>
  </si>
  <si>
    <t>Přesun hmot pro opravy a údržbu do výšky 25 m</t>
  </si>
  <si>
    <t>Přesun hmot</t>
  </si>
  <si>
    <t>POL7_</t>
  </si>
  <si>
    <t>762333110R00</t>
  </si>
  <si>
    <t>Montáž vázaných krovů nepravidelných do 120 cm2</t>
  </si>
  <si>
    <t>m</t>
  </si>
  <si>
    <t xml:space="preserve">Číslo prvku / profil / název prvku / způsob sanace : </t>
  </si>
  <si>
    <t>35 / 60 x 150 / KLEŠTINA / VÝMĚNA : 3,00</t>
  </si>
  <si>
    <t>36 / 60 x 150 / KLEŠTINA / VÝMĚNA : 3,00</t>
  </si>
  <si>
    <t>77 / 95 x 125 / PÁSEK / DOPLNĚNÍ : 2,00</t>
  </si>
  <si>
    <t>78 / 95 x 125 / PÁSEK / DOPLNĚNÍ : 2,00</t>
  </si>
  <si>
    <t>762333120R00</t>
  </si>
  <si>
    <t>Montáž vázaných krovů nepravidelných do 224 cm2</t>
  </si>
  <si>
    <t>20 / 125 x 150 / KROKEV / VÝMĚNA : 9,00</t>
  </si>
  <si>
    <t>29 / 145 x 120 / OKAPNÍ VAZNICE / VÝMĚNA : 5,00</t>
  </si>
  <si>
    <t>34 / 125 x 165 / KROKEV ÚŽLABNÍ / VÝMĚNA : 6,00</t>
  </si>
  <si>
    <t>46 / 160 x 120 / POZEDNICE (ZAZDĚNÁ) / VÝMĚNA : 6,00</t>
  </si>
  <si>
    <t>53 / 160 x 120 / POZEDNICE (ZAZDĚNÁ) / VÝMĚNA : 6,00</t>
  </si>
  <si>
    <t>54 / 125 x 150 / KROKEV ÚŽLABNÍ / VÝMĚNA : 7,00</t>
  </si>
  <si>
    <t>60 / 145 x 120 / OKAPNÍ VAZNICE / VÝMĚNA : 3,00</t>
  </si>
  <si>
    <t>61 / 160 x 120 / POZEDNICE / VÝMĚNA : 3,00</t>
  </si>
  <si>
    <t xml:space="preserve">Manipulační demontáž : </t>
  </si>
  <si>
    <t>Nutná demontáž stávajících prvků - prvky budou následně osazeny zpět : 80,00</t>
  </si>
  <si>
    <t>762333130R00</t>
  </si>
  <si>
    <t>Montáž vázaných krovů nepravidelných do 288 cm2</t>
  </si>
  <si>
    <t>19 / 155 x 180 / POZEDNICE (OKAPNÍ VAZNICE) / VÝMĚNA : 5,00</t>
  </si>
  <si>
    <t>58 / 150 x 180 / POZEDNICE / VÝMĚNA : 2,00</t>
  </si>
  <si>
    <t>59 / 150 x 180 / POZEDNICE / VÝMĚNA : 2,00</t>
  </si>
  <si>
    <t>75 / 155 x 180 / POZEDNICE (OKAPNÍ VAZNICE) / VÝMĚNA : 7,00</t>
  </si>
  <si>
    <t>762333140R00</t>
  </si>
  <si>
    <t>Montáž vázaných krovů nepravidelných do 450 cm2</t>
  </si>
  <si>
    <t>31 / 180 x 180 / SLOUPEK / VÝMĚNA : 1,00</t>
  </si>
  <si>
    <t>45 / 190 x 170 / OKAPNÍ VAZNICE / VÝMĚNA : 6,00</t>
  </si>
  <si>
    <t>52 / 190 x 170 / OKAPNÍ VAZNICE / VÝMĚNA : 6,00</t>
  </si>
  <si>
    <t>57 / 180 x 180 / SLOUPEK / VÝMĚNA : 2,00</t>
  </si>
  <si>
    <t>762333120V01</t>
  </si>
  <si>
    <t>Montáž vázaných krovů nepravidelných do 224 cm2 protézováním</t>
  </si>
  <si>
    <t>13 / 125 x 165 / KROKEV - ZHLAVÍ / PROTÉZA : 2,00</t>
  </si>
  <si>
    <t>14 / 125 x 165 / KROKEV / PROTÉZA : 1,00</t>
  </si>
  <si>
    <t>15 / 125 x 165 / KROKEV / PROTÉZA : 1,00</t>
  </si>
  <si>
    <t>16 / 125 x 165 / KROKEV / PROTÉZA : 1,00</t>
  </si>
  <si>
    <t>18 / 125 x 165 / KROKEV / PROTÉZA : 2,00</t>
  </si>
  <si>
    <t>21 / 125 x 150 / KROKEV / PROTÉZA : 2,00</t>
  </si>
  <si>
    <t>22 / 125 x 150 / KROKEV / PROTÉZA : 2,00</t>
  </si>
  <si>
    <t>23 / 125 x 150 / KROKEV / PROTÉZA : 2,00</t>
  </si>
  <si>
    <t>25 / 125 x 150 / KROKEV / PROTÉZA : 2,00</t>
  </si>
  <si>
    <t>26 / 125 x 150 / KROKEV / PROTÉZA : 2,00</t>
  </si>
  <si>
    <t>27 / 125 x 150 / KROKEV / PROTÉZA : 2,00</t>
  </si>
  <si>
    <t>28 / 125 x 150 / KROKEV / PROTÉZA : 2,00</t>
  </si>
  <si>
    <t>30 / 160 x 120 / POZEDNICE / PROTÉZA : 5,00</t>
  </si>
  <si>
    <t>33 / 160 x 120 / VZPĚRA / PROTÉZA : 1,00</t>
  </si>
  <si>
    <t>37 / 125 x 150 / KROKEV / PROTÉZA : 1,00</t>
  </si>
  <si>
    <t>38 / 125 x 150 / KROKEV / PROTÉZA : 1,00</t>
  </si>
  <si>
    <t>55 / 125 x 150 / KROKEV / PROTÉZA : 3,00</t>
  </si>
  <si>
    <t>56 / 125 x 150 / KROKEV / PROTÉZA : 2,00</t>
  </si>
  <si>
    <t>62 / 125 x 150 / KROKEV / PROTÉZA : 3,00</t>
  </si>
  <si>
    <t>63 / 125 x 150 / KROKEV / PROTÉZA : 3,00</t>
  </si>
  <si>
    <t>64 / 125 x 150 / KROKEV / PROTÉZA : 3,00</t>
  </si>
  <si>
    <t>65 / 125 x 150 / KROKEV / PROTÉZA : 3,00</t>
  </si>
  <si>
    <t>66 / 150 x 120 / VÝMĚNA / PROTÉZA : 1,00</t>
  </si>
  <si>
    <t>67 / 125 x 150 / KROKEV / PROTÉZA : 3,00</t>
  </si>
  <si>
    <t>68 / 125 x 150 / KROKEV / PROTÉZA : 2,00</t>
  </si>
  <si>
    <t>70 / 125 x 150 / KROKEV / PROTÉZA : 4,00</t>
  </si>
  <si>
    <t>71 / 125 x 150 / KROKEV / PROTÉZA : 3,00</t>
  </si>
  <si>
    <t>72 / 125 x 150 / KROKEV / PROTÉZA : 3,00</t>
  </si>
  <si>
    <t>73 / 125 x 150 / KROKEV / PROTÉZA : 3,00</t>
  </si>
  <si>
    <t>74 / 125 x 150 / KROKEV / PROTÉZA : 3,00</t>
  </si>
  <si>
    <t>79 / 125 x 150 / KROKEV / PROTÉZA : 2,00</t>
  </si>
  <si>
    <t>80 / 125 x 150 / KROKEV / PROTÉZA : 2,00</t>
  </si>
  <si>
    <t>762333130V01</t>
  </si>
  <si>
    <t>Montáž vázaných krovů nepravidelných do 288 cm2 protézováním</t>
  </si>
  <si>
    <t>76 / 160 x 170 / VAZNICE / PROTÉZA : 5,00</t>
  </si>
  <si>
    <t>762333140V01</t>
  </si>
  <si>
    <t>Montáž vázaných krovů nepravidelných do 450 cm2 protézováním</t>
  </si>
  <si>
    <t>12 / 180 x 250 / VAZNÝ TRÁM - ZHLAVÍ / PROTÉZA : 2,00</t>
  </si>
  <si>
    <t>32 / 180 x 230 / VAZNÝ TRÁM - ZHLAVÍ / PROTÉZA : 2,00</t>
  </si>
  <si>
    <t>39 / 150 x 200 / KROKEV / PROTÉZA : 2,00</t>
  </si>
  <si>
    <t>40 / 180 x 250 / VAZNÝ TRÁM - ZHLAVÍ / PROTÉZA : 2,00</t>
  </si>
  <si>
    <t>41 / 150 x 200 / KROKEV / PROTÉZA : 3,00</t>
  </si>
  <si>
    <t>42 / 150 x 200 / KROKEV / PROTÉZA : 3,00</t>
  </si>
  <si>
    <t>43 / 150 x 200 / KROKEV / PROTÉZA : 6,00</t>
  </si>
  <si>
    <t>44 / 150 x 200 / KROKEV / PROTÉZA : 3,00</t>
  </si>
  <si>
    <t>47 / 150 x 200 / KROKEV / PROTÉZA : 6,00</t>
  </si>
  <si>
    <t>48 / 150 x 200 / KROKEV / PROTÉZA : 3,00</t>
  </si>
  <si>
    <t>49 / 150 x 200 / KROKEV / PROTÉZA : 3,00</t>
  </si>
  <si>
    <t>50 / 150 x 200 / KROKEV / PROTÉZA : 3,00</t>
  </si>
  <si>
    <t>51 / 180 x 250 / VAZNÝ TRÁM - ZHLAVÍ / PROTÉZA : 2,00</t>
  </si>
  <si>
    <t>69 / 180 x 250 / VAZNÝ TRÁM - ZHLAVÍ / PROTÉZA : 2,00</t>
  </si>
  <si>
    <t>762333150T01</t>
  </si>
  <si>
    <t>Montáž vázaných krovů nepravidelných nad 450 cm2 protézováním</t>
  </si>
  <si>
    <t xml:space="preserve">m     </t>
  </si>
  <si>
    <t>17 / 195 x 240 / VAZNÝ TRÁM ZHLAVÍ / PROTÉZA : 2,00</t>
  </si>
  <si>
    <t>24 / 195 x 240 / VAZNÝ TRÁM ZHLAVÍ / PROTÉZA : 2,00</t>
  </si>
  <si>
    <t>762331812R00</t>
  </si>
  <si>
    <t>Demontáž konstrukcí krovů z hranolů do 224 cm2</t>
  </si>
  <si>
    <t>762331911R00</t>
  </si>
  <si>
    <t>Vyřezání části střešní vazby do 120 cm2,do dl.3 m</t>
  </si>
  <si>
    <t>762331921R00</t>
  </si>
  <si>
    <t>Vyřezání části střešní vazby do 224 cm2,do dl.3 m</t>
  </si>
  <si>
    <t>762331922R00</t>
  </si>
  <si>
    <t>Vyřezání části střešní vazby do 224 cm2,do dl.5 m</t>
  </si>
  <si>
    <t>762331923R00</t>
  </si>
  <si>
    <t>Vyřezání části střešní vazby do 224 cm2,do dl.8 m</t>
  </si>
  <si>
    <t>762331924R00</t>
  </si>
  <si>
    <t>Vyřezání části střešní vazby do 224 cm2,nad dl.8 m</t>
  </si>
  <si>
    <t>762331931R00</t>
  </si>
  <si>
    <t>Vyřezání části střešní vazby do 288 cm2,do dl.3 m</t>
  </si>
  <si>
    <t>762331932R00</t>
  </si>
  <si>
    <t>Vyřezání části střešní vazby do 288 cm2,do dl.5 m</t>
  </si>
  <si>
    <t>762331933R00</t>
  </si>
  <si>
    <t>Vyřezání části střešní vazby do 288 cm2,do dl.8 m</t>
  </si>
  <si>
    <t>762331941R00</t>
  </si>
  <si>
    <t>Vyřezání části střešní vazby do 450 cm2,do dl.3 m</t>
  </si>
  <si>
    <t>762331943R00</t>
  </si>
  <si>
    <t>Vyřezání části střešní vazby do 450 cm2,do dl.8 m</t>
  </si>
  <si>
    <t>762331951R00</t>
  </si>
  <si>
    <t>Vyřezání části střešní vazby nad 450 cm2,do dl.3 m</t>
  </si>
  <si>
    <t>762395000R00</t>
  </si>
  <si>
    <t>Spojovací a ochranné prostředky pro střechy</t>
  </si>
  <si>
    <t>12 / 180 x 250 / VAZNÝ TRÁM - ZHLAVÍ / PROTÉZA : 2,00*0,18*0,25</t>
  </si>
  <si>
    <t>13 / 125 x 165 / KROKEV - ZHLAVÍ / PROTÉZA : 2,00*0,125*0,165</t>
  </si>
  <si>
    <t>14 / 125 x 165 / KROKEV / PROTÉZA : 1,00*0,125*0,165</t>
  </si>
  <si>
    <t>15 / 125 x 165 / KROKEV / PROTÉZA : 1,00*0,125*0,165</t>
  </si>
  <si>
    <t>16 / 125 x 165 / KROKEV / PROTÉZA : 1,00*0,125*0,165</t>
  </si>
  <si>
    <t>17 / 195 x 240 / VAZNÝ TRÁM ZHLAVÍ / PROTÉZA : 2,00*0,195*0,24</t>
  </si>
  <si>
    <t>18 / 125 x 165 / KROKEV / PROTÉZA : 2,00*0,125*0,165</t>
  </si>
  <si>
    <t>19 / 155 x 180 / POZEDNICE (OKAPNÍ VAZNICE) / VÝMĚNA : 5,00*0,155*0,18</t>
  </si>
  <si>
    <t>20 / 125 x 150 / KROKEV / VÝMĚNA : 9,00*0,125*0,15</t>
  </si>
  <si>
    <t>21 / 125 x 150 / KROKEV / PROTÉZA : 2,00*0,125*0,15</t>
  </si>
  <si>
    <t>22 / 125 x 150 / KROKEV / PROTÉZA : 2,00*0,125*0,15</t>
  </si>
  <si>
    <t>23 / 125 x 150 / KROKEV / PROTÉZA : 2,00*0,125*0,15</t>
  </si>
  <si>
    <t>24 / 195 x 240 / VAZNÝ TRÁM ZHLAVÍ / PROTÉZA : 2,00*0,195*0,24</t>
  </si>
  <si>
    <t>25 / 125 x 150 / KROKEV / PROTÉZA : 2,00*0,125*0,15</t>
  </si>
  <si>
    <t>26 / 125 x 150 / KROKEV / PROTÉZA : 2,00*0,125*0,15</t>
  </si>
  <si>
    <t>27 / 125 x 150 / KROKEV / PROTÉZA : 2,00*0,125*0,15</t>
  </si>
  <si>
    <t>28 / 125 x 150 / KROKEV / PROTÉZA : 2,00*0,125*0,15</t>
  </si>
  <si>
    <t>29 / 145 x 120 / OKAPNÍ VAZNICE / VÝMĚNA : 5,00*0,16*0,12</t>
  </si>
  <si>
    <t>30 / 160 x 120 / POZEDNICE / PROTÉZA : 5,00*0,16*0,12</t>
  </si>
  <si>
    <t>31 / 180 x 180 / SLOUPEK / VÝMĚNA : 1,00*0,18*0,18</t>
  </si>
  <si>
    <t>32 / 180 x 230 / VAZNÝ TRÁM - ZHLAVÍ / PROTÉZA : 2,00*0,18*0,23</t>
  </si>
  <si>
    <t>33 / 160 x 120 / VZPĚRA / PROTÉZA : 1,00*0,16*0,12</t>
  </si>
  <si>
    <t>34 / 125 x 165 / KROKEV ÚŽLABNÍ / VÝMĚNA : 6,00*0,125*0,165</t>
  </si>
  <si>
    <t>35 / 60 x 150 / KLEŠTINA / VÝMĚNA : 3,00*0,06*0,15</t>
  </si>
  <si>
    <t>36 / 60 x 150 / KLEŠTINA / VÝMĚNA : 3,00*0,06*0,15</t>
  </si>
  <si>
    <t>37 / 125 x 150 / KROKEV / PROTÉZA : 1,00*0,125*0,15</t>
  </si>
  <si>
    <t>38 / 125 x 150 / KROKEV / PROTÉZA : 1,00*0,125*0,15</t>
  </si>
  <si>
    <t>39 / 150 x 200 / KROKEV / PROTÉZA : 2,00*0,15*0,20</t>
  </si>
  <si>
    <t>40 / 180 x 250 / VAZNÝ TRÁM - ZHLAVÍ / PROTÉZA : 2,00*0,18*0,25</t>
  </si>
  <si>
    <t>41 / 150 x 200 / KROKEV / PROTÉZA : 3,00*0,15*0,20</t>
  </si>
  <si>
    <t>42 / 150 x 200 / KROKEV / PROTÉZA : 3,00*0,15*0,20</t>
  </si>
  <si>
    <t>43 / 150 x 200 / KROKEV / PROTÉZA : 6,00*0,15*0,20</t>
  </si>
  <si>
    <t>44 / 150 x 200 / KROKEV / PROTÉZA : 3,00*0,15*0,20</t>
  </si>
  <si>
    <t>45 / 190 x 170 / OKAPNÍ VAZNICE / VÝMĚNA : 6,00*0,19*0,17</t>
  </si>
  <si>
    <t>46 / 160 x 120 / POZEDNICE (ZAZDĚNÁ) / VÝMĚNA : 6,00*0,16*0,12</t>
  </si>
  <si>
    <t>47 / 150 x 200 / KROKEV / PROTÉZA : 6,00*0,15*0,20</t>
  </si>
  <si>
    <t>48 / 150 x 200 / KROKEV / PROTÉZA : 3,00*0,15*0,20</t>
  </si>
  <si>
    <t>49 / 150 x 200 / KROKEV / PROTÉZA : 3,00*0,15*0,20</t>
  </si>
  <si>
    <t>50 / 150 x 200 / KROKEV / PROTÉZA : 3,00*0,15*0,20</t>
  </si>
  <si>
    <t>51 / 180 x 250 / VAZNÝ TRÁM - ZHLAVÍ / PROTÉZA : 2,00*0,18*0,25</t>
  </si>
  <si>
    <t>52 / 190 x 170 / OKAPNÍ VAZNICE / VÝMĚNA : 6,00*0,19*0,17</t>
  </si>
  <si>
    <t>53 / 160 x 120 / POZEDNICE (ZAZDĚNÁ) / VÝMĚNA : 6,00*0,16*0,12</t>
  </si>
  <si>
    <t>54 / 125 x 150 / KROKEV ÚŽLABNÍ / VÝMĚNA : 7,00*0,125*0,15</t>
  </si>
  <si>
    <t>55 / 125 x 150 / KROKEV / PROTÉZA : 3,00*0,125*0,15</t>
  </si>
  <si>
    <t>56 / 125 x 150 / KROKEV / PROTÉZA : 2,00*0,125*0,15</t>
  </si>
  <si>
    <t>57 / 180 x 180 / SLOUPEK / VÝMĚNA : 2,00*0,18*0,18</t>
  </si>
  <si>
    <t>58 / 150 x 180 / POZEDNICE / VÝMĚNA : 2,00*0,155*0,18</t>
  </si>
  <si>
    <t>59 / 150 x 180 / POZEDNICE / VÝMĚNA : 2,00*0,155*0,18</t>
  </si>
  <si>
    <t>60 / 145 x 120 / OKAPNÍ VAZNICE / VÝMĚNA : 3,00*0,145*0,12</t>
  </si>
  <si>
    <t>61 / 160 x 120 / POZEDNICE / VÝMĚNA : 3,00*0,16*0,12</t>
  </si>
  <si>
    <t>62 / 125 x 150 / KROKEV / PROTÉZA : 3,00*0,125*0,15</t>
  </si>
  <si>
    <t>63 / 125 x 150 / KROKEV / PROTÉZA : 3,00*0,125*0,15</t>
  </si>
  <si>
    <t>64 / 125 x 150 / KROKEV / PROTÉZA : 3,00*0,125*0,15</t>
  </si>
  <si>
    <t>65 / 125 x 150 / KROKEV / PROTÉZA : 3,00*0,125*0,15</t>
  </si>
  <si>
    <t>66 / 150 x 120 / VÝMĚNA / PROTÉZA : 1,00*0,15*0,12</t>
  </si>
  <si>
    <t>67 / 125 x 150 / KROKEV / PROTÉZA : 3,00*0,125*0,15</t>
  </si>
  <si>
    <t>68 / 125 x 150 / KROKEV / PROTÉZA : 2,00*0,125*0,15</t>
  </si>
  <si>
    <t>69 / 180 x 250 / VAZNÝ TRÁM - ZHLAVÍ / PROTÉZA : 2,00*0,18*0,25</t>
  </si>
  <si>
    <t>70 / 125 x 150 / KROKEV / PROTÉZA : 4,00*0,125*0,15</t>
  </si>
  <si>
    <t>71 / 125 x 150 / KROKEV / PROTÉZA : 3,00*0,125*0,15</t>
  </si>
  <si>
    <t>72 / 125 x 150 / KROKEV / PROTÉZA : 3,00*0,125*0,15</t>
  </si>
  <si>
    <t>73 / 125 x 150 / KROKEV / PROTÉZA : 3,00*0,125*0,15</t>
  </si>
  <si>
    <t>74 / 125 x 150 / KROKEV / PROTÉZA : 3,00*0,125*0,15</t>
  </si>
  <si>
    <t>75 / 155 x 180 / POZEDNICE (OKAPNÍ VAZNICE) / VÝMĚNA : 7,00*0,155*0,18</t>
  </si>
  <si>
    <t>76 / 160 x 170 / VAZNICE / PROTÉZA : 5,00*0,16*0,17</t>
  </si>
  <si>
    <t>77 / 95 x 125 / PÁSEK / DOPLNĚNÍ : 2,00*0,095*0,125</t>
  </si>
  <si>
    <t>78 / 95 x 125 / PÁSEK / DOPLNĚNÍ : 2,00*0,095*0,125</t>
  </si>
  <si>
    <t>79 / 125 x 150 / KROKEV / PROTÉZA : 2,00*0,125*0,15</t>
  </si>
  <si>
    <t>80 / 125 x 150 / KROKEV / PROTÉZA : 2,00*0,125*0,15</t>
  </si>
  <si>
    <t>Nutná demontáž stávajících prvků - prvky budou následně osazeny zpět : 80,00*0,125*0,165</t>
  </si>
  <si>
    <t>762991111R00</t>
  </si>
  <si>
    <t>Montáž a demontáž stavebního vrátku</t>
  </si>
  <si>
    <t>51,06 % : 20,00*0,5106</t>
  </si>
  <si>
    <t>762991121R00</t>
  </si>
  <si>
    <t>Pronájem lanového stavebního vrátku</t>
  </si>
  <si>
    <t>den</t>
  </si>
  <si>
    <t>51,06 % : 60,00*0,5106</t>
  </si>
  <si>
    <t>60512002T</t>
  </si>
  <si>
    <t xml:space="preserve">Řezivo SM hoblované </t>
  </si>
  <si>
    <t>Specifikace</t>
  </si>
  <si>
    <t>POL3_</t>
  </si>
  <si>
    <t>Koeficient: 0,10</t>
  </si>
  <si>
    <t>998762203R00</t>
  </si>
  <si>
    <t>Přesun hmot pro tesařské konstrukce, výšky do 24 m</t>
  </si>
  <si>
    <t>979990161R00</t>
  </si>
  <si>
    <t>Poplatek za skládku suti - dřevo</t>
  </si>
  <si>
    <t>765901199T00</t>
  </si>
  <si>
    <t>Zabezpečení střechy proti zatékání plachtováním</t>
  </si>
  <si>
    <t xml:space="preserve">m2    </t>
  </si>
  <si>
    <t>767901Rpol</t>
  </si>
  <si>
    <t>Zajištění ocelového táhla jistícího plastiku</t>
  </si>
  <si>
    <t>kus</t>
  </si>
  <si>
    <t>783782205R00</t>
  </si>
  <si>
    <t>Nátěr tesařských konstrukcí Bochemitem QB 2x</t>
  </si>
  <si>
    <t xml:space="preserve">Nové prvky : </t>
  </si>
  <si>
    <t>12 / 180 x 250 / VAZNÝ TRÁM - ZHLAVÍ / PROTÉZA : 2,00*(0,18+0,25)*2</t>
  </si>
  <si>
    <t>13 / 125 x 165 / KROKEV - ZHLAVÍ / PROTÉZA : 2,00*(0,125+0,165)*2</t>
  </si>
  <si>
    <t>14 / 125 x 165 / KROKEV / PROTÉZA : 1,00*(0,125+0,165)*2</t>
  </si>
  <si>
    <t>15 / 125 x 165 / KROKEV / PROTÉZA : 1,00*(0,125+0,165)*2</t>
  </si>
  <si>
    <t>16 / 125 x 165 / KROKEV / PROTÉZA : 1,00*(0,125+0,165)*2</t>
  </si>
  <si>
    <t>17 / 195 x 240 / VAZNÝ TRÁM ZHLAVÍ / PROTÉZA : 2,00*(0,195+0,24)*2</t>
  </si>
  <si>
    <t>18 / 125 x 165 / KROKEV / PROTÉZA : 2,00*(0,125+0,165)*2</t>
  </si>
  <si>
    <t>19 / 155 x 180 / POZEDNICE (OKAPNÍ VAZNICE) / VÝMĚNA : 5,00*(0,155+0,18)*2</t>
  </si>
  <si>
    <t>20 / 125 x 150 / KROKEV / VÝMĚNA : 9,00*(0,125+0,15)*2</t>
  </si>
  <si>
    <t>21 / 125 x 150 / KROKEV / PROTÉZA : 2,00*(0,125+0,15)*2</t>
  </si>
  <si>
    <t>22 / 125 x 150 / KROKEV / PROTÉZA : 2,00*(0,125+0,15)*2</t>
  </si>
  <si>
    <t>23 / 125 x 150 / KROKEV / PROTÉZA : 2,00*(0,125+0,15)*2</t>
  </si>
  <si>
    <t>24 / 195 x 240 / VAZNÝ TRÁM ZHLAVÍ / PROTÉZA : 2,00*(0,195+0,24)*2</t>
  </si>
  <si>
    <t>25 / 125 x 150 / KROKEV / PROTÉZA : 2,00*(0,125+0,15)*2</t>
  </si>
  <si>
    <t>26 / 125 x 150 / KROKEV / PROTÉZA : 2,00*(0,125+0,15)*2</t>
  </si>
  <si>
    <t>27 / 125 x 150 / KROKEV / PROTÉZA : 2,00*(0,125+0,15)*2</t>
  </si>
  <si>
    <t>28 / 125 x 150 / KROKEV / PROTÉZA : 2,00*(0,125+0,15)*2</t>
  </si>
  <si>
    <t>29 / 145 x 120 / OKAPNÍ VAZNICE / VÝMĚNA : 5,00*(0,16+0,12)*2</t>
  </si>
  <si>
    <t>30 / 160 x 120 / POZEDNICE / PROTÉZA : 5,00*(0,16+0,12)*2</t>
  </si>
  <si>
    <t>31 / 180 x 180 / SLOUPEK / VÝMĚNA : 1,00*(0,18+0,18)*2</t>
  </si>
  <si>
    <t>32 / 180 x 230 / VAZNÝ TRÁM - ZHLAVÍ / PROTÉZA : 2,00*(0,18+0,23)*2</t>
  </si>
  <si>
    <t>33 / 160 x 120 / VZPĚRA / PROTÉZA : 1,00*(0,16+0,12)*2</t>
  </si>
  <si>
    <t>34 / 125 x 165 / KROKEV ÚŽLABNÍ / VÝMĚNA : 6,00*(0,125+0,165)*2</t>
  </si>
  <si>
    <t>35 / 60 x 150 / KLEŠTINA / VÝMĚNA : 3,00*(0,06+0,15)*2</t>
  </si>
  <si>
    <t>36 / 60 x 150 / KLEŠTINA / VÝMĚNA : 3,00*(0,06+0,15)*2</t>
  </si>
  <si>
    <t>37 / 125 x 150 / KROKEV / PROTÉZA : 1,00*(0,125+0,15)*2</t>
  </si>
  <si>
    <t>38 / 125 x 150 / KROKEV / PROTÉZA : 1,00*(0,125+0,15)*2</t>
  </si>
  <si>
    <t>39 / 150 x 200 / KROKEV / PROTÉZA : 2,00*(0,15+0,20)*2</t>
  </si>
  <si>
    <t>40 / 180 x 250 / VAZNÝ TRÁM - ZHLAVÍ / PROTÉZA : 2,00*(0,18+0,25)*2</t>
  </si>
  <si>
    <t>41 / 150 x 200 / KROKEV / PROTÉZA : 3,00*(0,15+0,20)*2</t>
  </si>
  <si>
    <t>42 / 150 x 200 / KROKEV / PROTÉZA : 3,00*(0,15+0,20)*2</t>
  </si>
  <si>
    <t>43 / 150 x 200 / KROKEV / PROTÉZA : 6,00*(0,15+0,20)*2</t>
  </si>
  <si>
    <t>44 / 150 x 200 / KROKEV / PROTÉZA : 3,00*(0,15+0,20)*2</t>
  </si>
  <si>
    <t>45 / 190 x 170 / OKAPNÍ VAZNICE / VÝMĚNA : 6,00*(0,19+0,17)*2</t>
  </si>
  <si>
    <t>46 / 160 x 120 / POZEDNICE (ZAZDĚNÁ) / VÝMĚNA : 6,00*(0,16+0,12)*2</t>
  </si>
  <si>
    <t>47 / 150 x 200 / KROKEV / PROTÉZA : 6,00*(0,15+0,20)*2</t>
  </si>
  <si>
    <t>48 / 150 x 200 / KROKEV / PROTÉZA : 3,00*(0,15+0,20)*2</t>
  </si>
  <si>
    <t>49 / 150 x 200 / KROKEV / PROTÉZA : 3,00*(0,15+0,20)*2</t>
  </si>
  <si>
    <t>50 / 150 x 200 / KROKEV / PROTÉZA : 3,00*(0,15+0,20)*2</t>
  </si>
  <si>
    <t>51 / 180 x 250 / VAZNÝ TRÁM - ZHLAVÍ / PROTÉZA : 2,00*(0,18+0,25)*2</t>
  </si>
  <si>
    <t>52 / 190 x 170 / OKAPNÍ VAZNICE / VÝMĚNA : 6,00*(0,19+0,17)*2</t>
  </si>
  <si>
    <t>53 / 160 x 120 / POZEDNICE (ZAZDĚNÁ) / VÝMĚNA : 6,00*(0,16+0,12)*2</t>
  </si>
  <si>
    <t>54 / 125 x 150 / KROKEV ÚŽLABNÍ / VÝMĚNA : 7,00*(0,125+0,15)*2</t>
  </si>
  <si>
    <t>55 / 125 x 150 / KROKEV / PROTÉZA : 3,00*(0,125+0,15)*2</t>
  </si>
  <si>
    <t>56 / 125 x 150 / KROKEV / PROTÉZA : 2,00*(0,125+0,15)*2</t>
  </si>
  <si>
    <t>57 / 180 x 180 / SLOUPEK / VÝMĚNA : 2,00*(0,18+0,18)*2</t>
  </si>
  <si>
    <t>58 / 150 x 180 / POZEDNICE / VÝMĚNA : 2,00*(0,155+0,18)*2</t>
  </si>
  <si>
    <t>59 / 150 x 180 / POZEDNICE / VÝMĚNA : 2,00*(0,155+0,18)*2</t>
  </si>
  <si>
    <t>60 / 145 x 120 / OKAPNÍ VAZNICE / VÝMĚNA : 3,00*(0,145+0,12)*2</t>
  </si>
  <si>
    <t>61 / 160 x 120 / POZEDNICE / VÝMĚNA : 3,00*(0,16+0,12)*2</t>
  </si>
  <si>
    <t>62 / 125 x 150 / KROKEV / PROTÉZA : 3,00*(0,125+0,15)*2</t>
  </si>
  <si>
    <t>63 / 125 x 150 / KROKEV / PROTÉZA : 3,00*(0,125+0,15)*2</t>
  </si>
  <si>
    <t>64 / 125 x 150 / KROKEV / PROTÉZA : 3,00*(0,125+0,15)*2</t>
  </si>
  <si>
    <t>65 / 125 x 150 / KROKEV / PROTÉZA : 3,00*(0,125+0,15)*2</t>
  </si>
  <si>
    <t>66 / 150 x 120 / VÝMĚNA / PROTÉZA : 1,00*(0,15+0,12)*2</t>
  </si>
  <si>
    <t>67 / 125 x 150 / KROKEV / PROTÉZA : 3,00*(0,125+0,15)*2</t>
  </si>
  <si>
    <t>68 / 125 x 150 / KROKEV / PROTÉZA : 2,00*(0,125+0,15)*2</t>
  </si>
  <si>
    <t>69 / 180 x 250 / VAZNÝ TRÁM - ZHLAVÍ / PROTÉZA : 2,00*(0,18+0,25)*2</t>
  </si>
  <si>
    <t>70 / 125 x 150 / KROKEV / PROTÉZA : 4,00*(0,125+0,15)*2</t>
  </si>
  <si>
    <t>71 / 125 x 150 / KROKEV / PROTÉZA : 3,00*(0,125+0,15)*2</t>
  </si>
  <si>
    <t>72 / 125 x 150 / KROKEV / PROTÉZA : 3,00*(0,125+0,15)*2</t>
  </si>
  <si>
    <t>73 / 125 x 150 / KROKEV / PROTÉZA : 3,00*(0,125+0,15)*2</t>
  </si>
  <si>
    <t>74 / 125 x 150 / KROKEV / PROTÉZA : 3,00*(0,125+0,15)*2</t>
  </si>
  <si>
    <t>75 / 155 x 180 / POZEDNICE (OKAPNÍ VAZNICE) / VÝMĚNA : 7,00*(0,155+0,18)*2</t>
  </si>
  <si>
    <t>76 / 160 x 170 / VAZNICE / PROTÉZA : 5,00*(0,16+0,17)*2</t>
  </si>
  <si>
    <t>77 / 95 x 125 / PÁSEK / DOPLNĚNÍ : 2,00*(0,095+0,125)*2</t>
  </si>
  <si>
    <t>78 / 95 x 125 / PÁSEK / DOPLNĚNÍ : 2,00*(0,095+0,125)*2</t>
  </si>
  <si>
    <t>79 / 125 x 150 / KROKEV / PROTÉZA : 2,00*(0,125+0,15)*2</t>
  </si>
  <si>
    <t>80 / 125 x 150 / KROKEV / PROTÉZA : 2,00*(0,125+0,15)*2</t>
  </si>
  <si>
    <t>Stávající prvky : 3600,00</t>
  </si>
  <si>
    <t>783782222T00</t>
  </si>
  <si>
    <t>Ošetření zdiva proti dřevokazným houbám Lignofix Super 2x</t>
  </si>
  <si>
    <t>51,06 % : (5,00+6,00+6,00)*1,00*0,5106</t>
  </si>
  <si>
    <t>005121 R</t>
  </si>
  <si>
    <t>Zařízení staveniště</t>
  </si>
  <si>
    <t>Soubor</t>
  </si>
  <si>
    <t>VRN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</si>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</sst>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4" fontId="3" fillId="3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4" fontId="16" fillId="0" borderId="44" xfId="0" applyNumberFormat="1" applyFont="1" applyBorder="1" applyAlignment="1">
      <alignment vertical="top" shrinkToFit="1"/>
    </xf>
    <xf numFmtId="4" fontId="16" fillId="4" borderId="44" xfId="0" applyNumberFormat="1" applyFont="1" applyFill="1" applyBorder="1" applyAlignment="1" applyProtection="1">
      <alignment vertical="top" shrinkToFit="1"/>
      <protection locked="0"/>
    </xf>
    <xf numFmtId="4" fontId="16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43" zoomScaleNormal="100" zoomScaleSheetLayoutView="75" workbookViewId="0">
      <selection activeCell="N21" sqref="N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2" t="s">
        <v>4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8" t="s">
        <v>24</v>
      </c>
      <c r="C2" s="79"/>
      <c r="D2" s="80" t="s">
        <v>49</v>
      </c>
      <c r="E2" s="201" t="s">
        <v>50</v>
      </c>
      <c r="F2" s="202"/>
      <c r="G2" s="202"/>
      <c r="H2" s="202"/>
      <c r="I2" s="202"/>
      <c r="J2" s="203"/>
      <c r="O2" s="1"/>
    </row>
    <row r="3" spans="1:15" ht="27" customHeight="1" x14ac:dyDescent="0.2">
      <c r="A3" s="2"/>
      <c r="B3" s="81" t="s">
        <v>47</v>
      </c>
      <c r="C3" s="79"/>
      <c r="D3" s="82" t="s">
        <v>45</v>
      </c>
      <c r="E3" s="204" t="s">
        <v>46</v>
      </c>
      <c r="F3" s="205"/>
      <c r="G3" s="205"/>
      <c r="H3" s="205"/>
      <c r="I3" s="205"/>
      <c r="J3" s="206"/>
    </row>
    <row r="4" spans="1:15" ht="23.25" customHeight="1" x14ac:dyDescent="0.2">
      <c r="A4" s="76">
        <v>2443</v>
      </c>
      <c r="B4" s="83" t="s">
        <v>48</v>
      </c>
      <c r="C4" s="84"/>
      <c r="D4" s="85" t="s">
        <v>43</v>
      </c>
      <c r="E4" s="214" t="s">
        <v>44</v>
      </c>
      <c r="F4" s="215"/>
      <c r="G4" s="215"/>
      <c r="H4" s="215"/>
      <c r="I4" s="215"/>
      <c r="J4" s="216"/>
    </row>
    <row r="5" spans="1:15" ht="24" customHeight="1" x14ac:dyDescent="0.2">
      <c r="A5" s="2"/>
      <c r="B5" s="31" t="s">
        <v>23</v>
      </c>
      <c r="D5" s="219" t="s">
        <v>51</v>
      </c>
      <c r="E5" s="220"/>
      <c r="F5" s="220"/>
      <c r="G5" s="220"/>
      <c r="H5" s="18" t="s">
        <v>42</v>
      </c>
      <c r="I5" s="86" t="s">
        <v>55</v>
      </c>
      <c r="J5" s="8"/>
    </row>
    <row r="6" spans="1:15" ht="15.75" customHeight="1" x14ac:dyDescent="0.2">
      <c r="A6" s="2"/>
      <c r="B6" s="28"/>
      <c r="C6" s="55"/>
      <c r="D6" s="221" t="s">
        <v>52</v>
      </c>
      <c r="E6" s="222"/>
      <c r="F6" s="222"/>
      <c r="G6" s="222"/>
      <c r="H6" s="18" t="s">
        <v>36</v>
      </c>
      <c r="I6" s="86" t="s">
        <v>56</v>
      </c>
      <c r="J6" s="8"/>
    </row>
    <row r="7" spans="1:15" ht="15.75" customHeight="1" x14ac:dyDescent="0.2">
      <c r="A7" s="2"/>
      <c r="B7" s="29"/>
      <c r="C7" s="56"/>
      <c r="D7" s="77" t="s">
        <v>54</v>
      </c>
      <c r="E7" s="223" t="s">
        <v>53</v>
      </c>
      <c r="F7" s="224"/>
      <c r="G7" s="224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8"/>
      <c r="E11" s="208"/>
      <c r="F11" s="208"/>
      <c r="G11" s="208"/>
      <c r="H11" s="18" t="s">
        <v>42</v>
      </c>
      <c r="I11" s="88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36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f>SUMIF(F49:F59,A16,I49:I59)+SUMIF(F49:F59,"PSU",I49:I59)</f>
        <v>0</v>
      </c>
      <c r="J16" s="200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f>SUMIF(F49:F59,A17,I49:I59)</f>
        <v>0</v>
      </c>
      <c r="J17" s="200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f>SUMIF(F49:F59,A18,I49:I59)</f>
        <v>0</v>
      </c>
      <c r="J18" s="200"/>
    </row>
    <row r="19" spans="1:10" ht="23.25" customHeight="1" x14ac:dyDescent="0.2">
      <c r="A19" s="141" t="s">
        <v>82</v>
      </c>
      <c r="B19" s="38" t="s">
        <v>29</v>
      </c>
      <c r="C19" s="62"/>
      <c r="D19" s="63"/>
      <c r="E19" s="198"/>
      <c r="F19" s="199"/>
      <c r="G19" s="198"/>
      <c r="H19" s="199"/>
      <c r="I19" s="198">
        <f>SUMIF(F49:F59,A19,I49:I59)</f>
        <v>0</v>
      </c>
      <c r="J19" s="200"/>
    </row>
    <row r="20" spans="1:10" ht="23.25" customHeight="1" x14ac:dyDescent="0.2">
      <c r="A20" s="141" t="s">
        <v>83</v>
      </c>
      <c r="B20" s="38" t="s">
        <v>30</v>
      </c>
      <c r="C20" s="62"/>
      <c r="D20" s="63"/>
      <c r="E20" s="198"/>
      <c r="F20" s="199"/>
      <c r="G20" s="198"/>
      <c r="H20" s="199"/>
      <c r="I20" s="198">
        <f>SUMIF(F49:F59,A20,I49:I59)</f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12"/>
      <c r="G21" s="211"/>
      <c r="H21" s="212"/>
      <c r="I21" s="211">
        <f>SUM(I16:J20)</f>
        <v>0</v>
      </c>
      <c r="J21" s="23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28">
        <f>ZakladDPHSniVypocet</f>
        <v>0</v>
      </c>
      <c r="H23" s="229"/>
      <c r="I23" s="22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26">
        <f>IF(A24&gt;50, ROUNDUP(A23, 0), ROUNDDOWN(A23, 0))</f>
        <v>0</v>
      </c>
      <c r="H24" s="227"/>
      <c r="I24" s="22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28">
        <f>ZakladDPHZaklVypocet</f>
        <v>0</v>
      </c>
      <c r="H25" s="229"/>
      <c r="I25" s="22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5">
        <f>IF(A26&gt;50, ROUNDUP(A25, 0), ROUNDDOWN(A25, 0))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25</v>
      </c>
      <c r="C28" s="116"/>
      <c r="D28" s="116"/>
      <c r="E28" s="117"/>
      <c r="F28" s="118"/>
      <c r="G28" s="231">
        <f>ZakladDPHSniVypocet+ZakladDPHZaklVypocet</f>
        <v>0</v>
      </c>
      <c r="H28" s="232"/>
      <c r="I28" s="232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37</v>
      </c>
      <c r="C29" s="120"/>
      <c r="D29" s="120"/>
      <c r="E29" s="120"/>
      <c r="F29" s="121"/>
      <c r="G29" s="231">
        <f>IF(A29&gt;50, ROUNDUP(A27, 0), ROUNDDOWN(A27, 0))</f>
        <v>0</v>
      </c>
      <c r="H29" s="231"/>
      <c r="I29" s="231"/>
      <c r="J29" s="122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3"/>
      <c r="E34" s="234"/>
      <c r="G34" s="235"/>
      <c r="H34" s="236"/>
      <c r="I34" s="236"/>
      <c r="J34" s="25"/>
    </row>
    <row r="35" spans="1:10" ht="12.75" customHeight="1" x14ac:dyDescent="0.2">
      <c r="A35" s="2"/>
      <c r="B35" s="2"/>
      <c r="D35" s="225" t="s">
        <v>2</v>
      </c>
      <c r="E35" s="22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17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39</v>
      </c>
      <c r="B38" s="96" t="s">
        <v>18</v>
      </c>
      <c r="C38" s="97" t="s">
        <v>6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19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57</v>
      </c>
      <c r="C39" s="237"/>
      <c r="D39" s="237"/>
      <c r="E39" s="237"/>
      <c r="F39" s="102">
        <f>'SO C D.1.2 - NIV Pol'!AC455</f>
        <v>0</v>
      </c>
      <c r="G39" s="103">
        <f>'SO C D.1.2 - NIV Pol'!AD455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45</v>
      </c>
      <c r="C40" s="238" t="s">
        <v>46</v>
      </c>
      <c r="D40" s="238"/>
      <c r="E40" s="238"/>
      <c r="F40" s="107">
        <f>'SO C D.1.2 - NIV Pol'!AC455</f>
        <v>0</v>
      </c>
      <c r="G40" s="108">
        <f>'SO C D.1.2 - NIV Pol'!AD455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43</v>
      </c>
      <c r="C41" s="237" t="s">
        <v>44</v>
      </c>
      <c r="D41" s="237"/>
      <c r="E41" s="237"/>
      <c r="F41" s="111">
        <f>'SO C D.1.2 - NIV Pol'!AC455</f>
        <v>0</v>
      </c>
      <c r="G41" s="104">
        <f>'SO C D.1.2 - NIV Pol'!AD455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39" t="s">
        <v>58</v>
      </c>
      <c r="C42" s="240"/>
      <c r="D42" s="240"/>
      <c r="E42" s="241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60</v>
      </c>
    </row>
    <row r="48" spans="1:10" ht="25.5" customHeight="1" x14ac:dyDescent="0.2">
      <c r="A48" s="125"/>
      <c r="B48" s="128" t="s">
        <v>18</v>
      </c>
      <c r="C48" s="128" t="s">
        <v>6</v>
      </c>
      <c r="D48" s="129"/>
      <c r="E48" s="129"/>
      <c r="F48" s="130" t="s">
        <v>61</v>
      </c>
      <c r="G48" s="130"/>
      <c r="H48" s="130"/>
      <c r="I48" s="130" t="s">
        <v>31</v>
      </c>
      <c r="J48" s="130" t="s">
        <v>0</v>
      </c>
    </row>
    <row r="49" spans="1:10" ht="36.75" customHeight="1" x14ac:dyDescent="0.2">
      <c r="A49" s="126"/>
      <c r="B49" s="131" t="s">
        <v>62</v>
      </c>
      <c r="C49" s="242" t="s">
        <v>63</v>
      </c>
      <c r="D49" s="243"/>
      <c r="E49" s="243"/>
      <c r="F49" s="139" t="s">
        <v>26</v>
      </c>
      <c r="G49" s="132"/>
      <c r="H49" s="132"/>
      <c r="I49" s="132">
        <f>'SO C D.1.2 - NIV Pol'!G8</f>
        <v>0</v>
      </c>
      <c r="J49" s="137" t="str">
        <f>IF(I60=0,"",I49/I60*100)</f>
        <v/>
      </c>
    </row>
    <row r="50" spans="1:10" ht="36.75" customHeight="1" x14ac:dyDescent="0.2">
      <c r="A50" s="126"/>
      <c r="B50" s="131" t="s">
        <v>64</v>
      </c>
      <c r="C50" s="242" t="s">
        <v>65</v>
      </c>
      <c r="D50" s="243"/>
      <c r="E50" s="243"/>
      <c r="F50" s="139" t="s">
        <v>26</v>
      </c>
      <c r="G50" s="132"/>
      <c r="H50" s="132"/>
      <c r="I50" s="132">
        <f>'SO C D.1.2 - NIV Pol'!G11</f>
        <v>0</v>
      </c>
      <c r="J50" s="137" t="str">
        <f>IF(I60=0,"",I50/I60*100)</f>
        <v/>
      </c>
    </row>
    <row r="51" spans="1:10" ht="36.75" customHeight="1" x14ac:dyDescent="0.2">
      <c r="A51" s="126"/>
      <c r="B51" s="131" t="s">
        <v>66</v>
      </c>
      <c r="C51" s="242" t="s">
        <v>67</v>
      </c>
      <c r="D51" s="243"/>
      <c r="E51" s="243"/>
      <c r="F51" s="139" t="s">
        <v>26</v>
      </c>
      <c r="G51" s="132"/>
      <c r="H51" s="132"/>
      <c r="I51" s="132">
        <f>'SO C D.1.2 - NIV Pol'!G14</f>
        <v>0</v>
      </c>
      <c r="J51" s="137" t="str">
        <f>IF(I60=0,"",I51/I60*100)</f>
        <v/>
      </c>
    </row>
    <row r="52" spans="1:10" ht="36.75" customHeight="1" x14ac:dyDescent="0.2">
      <c r="A52" s="126"/>
      <c r="B52" s="131" t="s">
        <v>68</v>
      </c>
      <c r="C52" s="242" t="s">
        <v>69</v>
      </c>
      <c r="D52" s="243"/>
      <c r="E52" s="243"/>
      <c r="F52" s="139" t="s">
        <v>26</v>
      </c>
      <c r="G52" s="132"/>
      <c r="H52" s="132"/>
      <c r="I52" s="132">
        <f>'SO C D.1.2 - NIV Pol'!G19</f>
        <v>0</v>
      </c>
      <c r="J52" s="137" t="str">
        <f>IF(I60=0,"",I52/I60*100)</f>
        <v/>
      </c>
    </row>
    <row r="53" spans="1:10" ht="36.75" customHeight="1" x14ac:dyDescent="0.2">
      <c r="A53" s="126"/>
      <c r="B53" s="131" t="s">
        <v>70</v>
      </c>
      <c r="C53" s="242" t="s">
        <v>71</v>
      </c>
      <c r="D53" s="243"/>
      <c r="E53" s="243"/>
      <c r="F53" s="139" t="s">
        <v>26</v>
      </c>
      <c r="G53" s="132"/>
      <c r="H53" s="132"/>
      <c r="I53" s="132">
        <f>'SO C D.1.2 - NIV Pol'!G22</f>
        <v>0</v>
      </c>
      <c r="J53" s="137" t="str">
        <f>IF(I60=0,"",I53/I60*100)</f>
        <v/>
      </c>
    </row>
    <row r="54" spans="1:10" ht="36.75" customHeight="1" x14ac:dyDescent="0.2">
      <c r="A54" s="126"/>
      <c r="B54" s="131" t="s">
        <v>72</v>
      </c>
      <c r="C54" s="242" t="s">
        <v>73</v>
      </c>
      <c r="D54" s="243"/>
      <c r="E54" s="243"/>
      <c r="F54" s="139" t="s">
        <v>26</v>
      </c>
      <c r="G54" s="132"/>
      <c r="H54" s="132"/>
      <c r="I54" s="132">
        <f>'SO C D.1.2 - NIV Pol'!G32</f>
        <v>0</v>
      </c>
      <c r="J54" s="137" t="str">
        <f>IF(I60=0,"",I54/I60*100)</f>
        <v/>
      </c>
    </row>
    <row r="55" spans="1:10" ht="36.75" customHeight="1" x14ac:dyDescent="0.2">
      <c r="A55" s="126"/>
      <c r="B55" s="131" t="s">
        <v>74</v>
      </c>
      <c r="C55" s="242" t="s">
        <v>75</v>
      </c>
      <c r="D55" s="243"/>
      <c r="E55" s="243"/>
      <c r="F55" s="139" t="s">
        <v>27</v>
      </c>
      <c r="G55" s="132"/>
      <c r="H55" s="132"/>
      <c r="I55" s="132">
        <f>'SO C D.1.2 - NIV Pol'!G34</f>
        <v>0</v>
      </c>
      <c r="J55" s="137" t="str">
        <f>IF(I60=0,"",I55/I60*100)</f>
        <v/>
      </c>
    </row>
    <row r="56" spans="1:10" ht="36.75" customHeight="1" x14ac:dyDescent="0.2">
      <c r="A56" s="126"/>
      <c r="B56" s="131" t="s">
        <v>76</v>
      </c>
      <c r="C56" s="242" t="s">
        <v>77</v>
      </c>
      <c r="D56" s="243"/>
      <c r="E56" s="243"/>
      <c r="F56" s="139" t="s">
        <v>27</v>
      </c>
      <c r="G56" s="132"/>
      <c r="H56" s="132"/>
      <c r="I56" s="132">
        <f>'SO C D.1.2 - NIV Pol'!G371</f>
        <v>0</v>
      </c>
      <c r="J56" s="137" t="str">
        <f>IF(I60=0,"",I56/I60*100)</f>
        <v/>
      </c>
    </row>
    <row r="57" spans="1:10" ht="36.75" customHeight="1" x14ac:dyDescent="0.2">
      <c r="A57" s="126"/>
      <c r="B57" s="131" t="s">
        <v>78</v>
      </c>
      <c r="C57" s="242" t="s">
        <v>79</v>
      </c>
      <c r="D57" s="243"/>
      <c r="E57" s="243"/>
      <c r="F57" s="139" t="s">
        <v>27</v>
      </c>
      <c r="G57" s="132"/>
      <c r="H57" s="132"/>
      <c r="I57" s="132">
        <f>'SO C D.1.2 - NIV Pol'!G374</f>
        <v>0</v>
      </c>
      <c r="J57" s="137" t="str">
        <f>IF(I60=0,"",I57/I60*100)</f>
        <v/>
      </c>
    </row>
    <row r="58" spans="1:10" ht="36.75" customHeight="1" x14ac:dyDescent="0.2">
      <c r="A58" s="126"/>
      <c r="B58" s="131" t="s">
        <v>80</v>
      </c>
      <c r="C58" s="242" t="s">
        <v>81</v>
      </c>
      <c r="D58" s="243"/>
      <c r="E58" s="243"/>
      <c r="F58" s="139" t="s">
        <v>27</v>
      </c>
      <c r="G58" s="132"/>
      <c r="H58" s="132"/>
      <c r="I58" s="132">
        <f>'SO C D.1.2 - NIV Pol'!G376</f>
        <v>0</v>
      </c>
      <c r="J58" s="137" t="str">
        <f>IF(I60=0,"",I58/I60*100)</f>
        <v/>
      </c>
    </row>
    <row r="59" spans="1:10" ht="36.75" customHeight="1" x14ac:dyDescent="0.2">
      <c r="A59" s="126"/>
      <c r="B59" s="131" t="s">
        <v>82</v>
      </c>
      <c r="C59" s="242" t="s">
        <v>29</v>
      </c>
      <c r="D59" s="243"/>
      <c r="E59" s="243"/>
      <c r="F59" s="139" t="s">
        <v>82</v>
      </c>
      <c r="G59" s="132"/>
      <c r="H59" s="132"/>
      <c r="I59" s="132">
        <f>'SO C D.1.2 - NIV Pol'!G452</f>
        <v>0</v>
      </c>
      <c r="J59" s="137" t="str">
        <f>IF(I60=0,"",I59/I60*100)</f>
        <v/>
      </c>
    </row>
    <row r="60" spans="1:10" ht="25.5" customHeight="1" x14ac:dyDescent="0.2">
      <c r="A60" s="127"/>
      <c r="B60" s="133" t="s">
        <v>1</v>
      </c>
      <c r="C60" s="134"/>
      <c r="D60" s="135"/>
      <c r="E60" s="135"/>
      <c r="F60" s="140"/>
      <c r="G60" s="136"/>
      <c r="H60" s="136"/>
      <c r="I60" s="136">
        <f>SUM(I49:I59)</f>
        <v>0</v>
      </c>
      <c r="J60" s="138">
        <f>SUM(J49:J59)</f>
        <v>0</v>
      </c>
    </row>
    <row r="61" spans="1:10" x14ac:dyDescent="0.2">
      <c r="F61" s="89"/>
      <c r="G61" s="89"/>
      <c r="H61" s="89"/>
      <c r="I61" s="89"/>
      <c r="J61" s="90"/>
    </row>
    <row r="62" spans="1:10" x14ac:dyDescent="0.2">
      <c r="F62" s="89"/>
      <c r="G62" s="89"/>
      <c r="H62" s="89"/>
      <c r="I62" s="89"/>
      <c r="J62" s="90"/>
    </row>
    <row r="63" spans="1:10" x14ac:dyDescent="0.2">
      <c r="F63" s="89"/>
      <c r="G63" s="89"/>
      <c r="H63" s="89"/>
      <c r="I63" s="89"/>
      <c r="J63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5000"/>
  <sheetViews>
    <sheetView workbookViewId="0">
      <pane ySplit="7" topLeftCell="A11" activePane="bottomLeft" state="frozen"/>
      <selection pane="bottomLeft" activeCell="AP21" sqref="AP21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7" max="27" width="0" hidden="1" customWidth="1"/>
    <col min="29" max="39" width="0" hidden="1" customWidth="1"/>
  </cols>
  <sheetData>
    <row r="1" spans="1:58" ht="15.75" customHeight="1" x14ac:dyDescent="0.25">
      <c r="A1" s="260" t="s">
        <v>7</v>
      </c>
      <c r="B1" s="260"/>
      <c r="C1" s="260"/>
      <c r="D1" s="260"/>
      <c r="E1" s="260"/>
      <c r="F1" s="260"/>
      <c r="G1" s="260"/>
      <c r="AE1" t="s">
        <v>84</v>
      </c>
    </row>
    <row r="2" spans="1:58" ht="24.95" customHeight="1" x14ac:dyDescent="0.2">
      <c r="A2" s="142" t="s">
        <v>8</v>
      </c>
      <c r="B2" s="49" t="s">
        <v>49</v>
      </c>
      <c r="C2" s="261" t="s">
        <v>50</v>
      </c>
      <c r="D2" s="262"/>
      <c r="E2" s="262"/>
      <c r="F2" s="262"/>
      <c r="G2" s="263"/>
      <c r="AE2" t="s">
        <v>85</v>
      </c>
    </row>
    <row r="3" spans="1:58" ht="24.95" customHeight="1" x14ac:dyDescent="0.2">
      <c r="A3" s="142" t="s">
        <v>9</v>
      </c>
      <c r="B3" s="49" t="s">
        <v>45</v>
      </c>
      <c r="C3" s="261" t="s">
        <v>46</v>
      </c>
      <c r="D3" s="262"/>
      <c r="E3" s="262"/>
      <c r="F3" s="262"/>
      <c r="G3" s="263"/>
      <c r="AA3" s="124" t="s">
        <v>85</v>
      </c>
      <c r="AE3" t="s">
        <v>86</v>
      </c>
    </row>
    <row r="4" spans="1:58" ht="24.95" customHeight="1" x14ac:dyDescent="0.2">
      <c r="A4" s="143" t="s">
        <v>10</v>
      </c>
      <c r="B4" s="144" t="s">
        <v>43</v>
      </c>
      <c r="C4" s="264" t="s">
        <v>44</v>
      </c>
      <c r="D4" s="265"/>
      <c r="E4" s="265"/>
      <c r="F4" s="265"/>
      <c r="G4" s="266"/>
      <c r="AE4" t="s">
        <v>87</v>
      </c>
    </row>
    <row r="5" spans="1:58" x14ac:dyDescent="0.2">
      <c r="D5" s="10"/>
    </row>
    <row r="6" spans="1:58" ht="38.25" x14ac:dyDescent="0.2">
      <c r="A6" s="146" t="s">
        <v>88</v>
      </c>
      <c r="B6" s="148" t="s">
        <v>89</v>
      </c>
      <c r="C6" s="148" t="s">
        <v>90</v>
      </c>
      <c r="D6" s="147" t="s">
        <v>91</v>
      </c>
      <c r="E6" s="146" t="s">
        <v>92</v>
      </c>
      <c r="F6" s="145" t="s">
        <v>93</v>
      </c>
      <c r="G6" s="146" t="s">
        <v>31</v>
      </c>
      <c r="H6" s="149" t="s">
        <v>32</v>
      </c>
      <c r="I6" s="149" t="s">
        <v>94</v>
      </c>
      <c r="J6" s="149" t="s">
        <v>33</v>
      </c>
      <c r="K6" s="149" t="s">
        <v>95</v>
      </c>
      <c r="L6" s="149" t="s">
        <v>96</v>
      </c>
      <c r="M6" s="149" t="s">
        <v>97</v>
      </c>
      <c r="N6" s="149" t="s">
        <v>98</v>
      </c>
      <c r="O6" s="149" t="s">
        <v>99</v>
      </c>
      <c r="P6" s="149" t="s">
        <v>100</v>
      </c>
      <c r="Q6" s="149" t="s">
        <v>101</v>
      </c>
      <c r="R6" s="149" t="s">
        <v>102</v>
      </c>
      <c r="S6" s="149" t="s">
        <v>103</v>
      </c>
      <c r="T6" s="149" t="s">
        <v>104</v>
      </c>
      <c r="U6" s="149" t="s">
        <v>105</v>
      </c>
      <c r="V6" s="149" t="s">
        <v>106</v>
      </c>
    </row>
    <row r="7" spans="1:58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</row>
    <row r="8" spans="1:58" x14ac:dyDescent="0.2">
      <c r="A8" s="165" t="s">
        <v>107</v>
      </c>
      <c r="B8" s="166" t="s">
        <v>62</v>
      </c>
      <c r="C8" s="183" t="s">
        <v>63</v>
      </c>
      <c r="D8" s="167"/>
      <c r="E8" s="168"/>
      <c r="F8" s="169"/>
      <c r="G8" s="169">
        <f>SUMIF(AE9:AE10,"&lt;&gt;NOR",G9:G10)</f>
        <v>0</v>
      </c>
      <c r="H8" s="169"/>
      <c r="I8" s="169">
        <f>SUM(I9:I10)</f>
        <v>0</v>
      </c>
      <c r="J8" s="169"/>
      <c r="K8" s="169">
        <f>SUM(K9:K10)</f>
        <v>6054.44</v>
      </c>
      <c r="L8" s="169"/>
      <c r="M8" s="169">
        <f>SUM(M9:M10)</f>
        <v>0</v>
      </c>
      <c r="N8" s="169"/>
      <c r="O8" s="169">
        <f>SUM(O9:O10)</f>
        <v>2.41</v>
      </c>
      <c r="P8" s="169"/>
      <c r="Q8" s="169">
        <f>SUM(Q9:Q10)</f>
        <v>0</v>
      </c>
      <c r="R8" s="169"/>
      <c r="S8" s="164"/>
      <c r="T8" s="164">
        <f>SUM(T9:T10)</f>
        <v>0</v>
      </c>
      <c r="U8" s="164"/>
      <c r="V8" s="164"/>
      <c r="AE8" t="s">
        <v>108</v>
      </c>
    </row>
    <row r="9" spans="1:58" ht="22.5" outlineLevel="1" x14ac:dyDescent="0.2">
      <c r="A9" s="170">
        <v>1</v>
      </c>
      <c r="B9" s="171" t="s">
        <v>109</v>
      </c>
      <c r="C9" s="184" t="s">
        <v>110</v>
      </c>
      <c r="D9" s="172" t="s">
        <v>111</v>
      </c>
      <c r="E9" s="173">
        <v>1.30203</v>
      </c>
      <c r="F9" s="174"/>
      <c r="G9" s="175">
        <f>ROUND(E9*F9,2)</f>
        <v>0</v>
      </c>
      <c r="H9" s="174">
        <v>0</v>
      </c>
      <c r="I9" s="175">
        <f>ROUND(E9*H9,2)</f>
        <v>0</v>
      </c>
      <c r="J9" s="174">
        <v>4650</v>
      </c>
      <c r="K9" s="175">
        <f>ROUND(E9*J9,2)</f>
        <v>6054.44</v>
      </c>
      <c r="L9" s="175">
        <v>21</v>
      </c>
      <c r="M9" s="175">
        <f>G9*(1+L9/100)</f>
        <v>0</v>
      </c>
      <c r="N9" s="175">
        <v>1.85</v>
      </c>
      <c r="O9" s="175">
        <f>ROUND(E9*N9,2)</f>
        <v>2.41</v>
      </c>
      <c r="P9" s="175">
        <v>0</v>
      </c>
      <c r="Q9" s="175">
        <f>ROUND(E9*P9,2)</f>
        <v>0</v>
      </c>
      <c r="R9" s="175"/>
      <c r="S9" s="159">
        <v>0</v>
      </c>
      <c r="T9" s="159">
        <f>ROUND(E9*S9,2)</f>
        <v>0</v>
      </c>
      <c r="U9" s="159"/>
      <c r="V9" s="159" t="s">
        <v>112</v>
      </c>
      <c r="W9" s="150"/>
      <c r="X9" s="150"/>
      <c r="Y9" s="150"/>
      <c r="Z9" s="150"/>
      <c r="AA9" s="150"/>
      <c r="AB9" s="150"/>
      <c r="AC9" s="150"/>
      <c r="AD9" s="150"/>
      <c r="AE9" s="150" t="s">
        <v>113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</row>
    <row r="10" spans="1:58" outlineLevel="1" x14ac:dyDescent="0.2">
      <c r="A10" s="157"/>
      <c r="B10" s="158"/>
      <c r="C10" s="185" t="s">
        <v>114</v>
      </c>
      <c r="D10" s="160"/>
      <c r="E10" s="161">
        <v>1.30203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0"/>
      <c r="X10" s="150"/>
      <c r="Y10" s="150"/>
      <c r="Z10" s="150"/>
      <c r="AA10" s="150"/>
      <c r="AB10" s="150"/>
      <c r="AC10" s="150"/>
      <c r="AD10" s="150"/>
      <c r="AE10" s="150" t="s">
        <v>115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</row>
    <row r="11" spans="1:58" x14ac:dyDescent="0.2">
      <c r="A11" s="165" t="s">
        <v>107</v>
      </c>
      <c r="B11" s="166" t="s">
        <v>64</v>
      </c>
      <c r="C11" s="183" t="s">
        <v>65</v>
      </c>
      <c r="D11" s="167"/>
      <c r="E11" s="168"/>
      <c r="F11" s="169"/>
      <c r="G11" s="169">
        <f>SUMIF(AE12:AE13,"&lt;&gt;NOR",G12:G13)</f>
        <v>0</v>
      </c>
      <c r="H11" s="169"/>
      <c r="I11" s="169">
        <f>SUM(I12:I13)</f>
        <v>241.62</v>
      </c>
      <c r="J11" s="169"/>
      <c r="K11" s="169">
        <f>SUM(K12:K13)</f>
        <v>437.48</v>
      </c>
      <c r="L11" s="169"/>
      <c r="M11" s="169">
        <f>SUM(M12:M13)</f>
        <v>0</v>
      </c>
      <c r="N11" s="169"/>
      <c r="O11" s="169">
        <f>SUM(O12:O13)</f>
        <v>0.01</v>
      </c>
      <c r="P11" s="169"/>
      <c r="Q11" s="169">
        <f>SUM(Q12:Q13)</f>
        <v>0</v>
      </c>
      <c r="R11" s="169"/>
      <c r="S11" s="164"/>
      <c r="T11" s="164">
        <f>SUM(T12:T13)</f>
        <v>1.0900000000000001</v>
      </c>
      <c r="U11" s="164"/>
      <c r="V11" s="164"/>
      <c r="AE11" t="s">
        <v>108</v>
      </c>
    </row>
    <row r="12" spans="1:58" outlineLevel="1" x14ac:dyDescent="0.2">
      <c r="A12" s="170">
        <v>2</v>
      </c>
      <c r="B12" s="171" t="s">
        <v>116</v>
      </c>
      <c r="C12" s="184" t="s">
        <v>117</v>
      </c>
      <c r="D12" s="172" t="s">
        <v>118</v>
      </c>
      <c r="E12" s="173">
        <v>5.1059999999999999</v>
      </c>
      <c r="F12" s="174"/>
      <c r="G12" s="175">
        <f>ROUND(E12*F12,2)</f>
        <v>0</v>
      </c>
      <c r="H12" s="174">
        <v>47.32</v>
      </c>
      <c r="I12" s="175">
        <f>ROUND(E12*H12,2)</f>
        <v>241.62</v>
      </c>
      <c r="J12" s="174">
        <v>85.68</v>
      </c>
      <c r="K12" s="175">
        <f>ROUND(E12*J12,2)</f>
        <v>437.48</v>
      </c>
      <c r="L12" s="175">
        <v>21</v>
      </c>
      <c r="M12" s="175">
        <f>G12*(1+L12/100)</f>
        <v>0</v>
      </c>
      <c r="N12" s="175">
        <v>1.58E-3</v>
      </c>
      <c r="O12" s="175">
        <f>ROUND(E12*N12,2)</f>
        <v>0.01</v>
      </c>
      <c r="P12" s="175">
        <v>0</v>
      </c>
      <c r="Q12" s="175">
        <f>ROUND(E12*P12,2)</f>
        <v>0</v>
      </c>
      <c r="R12" s="175"/>
      <c r="S12" s="159">
        <v>0.214</v>
      </c>
      <c r="T12" s="159">
        <f>ROUND(E12*S12,2)</f>
        <v>1.0900000000000001</v>
      </c>
      <c r="U12" s="159"/>
      <c r="V12" s="159" t="s">
        <v>112</v>
      </c>
      <c r="W12" s="150"/>
      <c r="X12" s="150"/>
      <c r="Y12" s="150"/>
      <c r="Z12" s="150"/>
      <c r="AA12" s="150"/>
      <c r="AB12" s="150"/>
      <c r="AC12" s="150"/>
      <c r="AD12" s="150"/>
      <c r="AE12" s="150" t="s">
        <v>113</v>
      </c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</row>
    <row r="13" spans="1:58" outlineLevel="1" x14ac:dyDescent="0.2">
      <c r="A13" s="157"/>
      <c r="B13" s="158"/>
      <c r="C13" s="185" t="s">
        <v>119</v>
      </c>
      <c r="D13" s="160"/>
      <c r="E13" s="161">
        <v>5.1059999999999999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0"/>
      <c r="X13" s="150"/>
      <c r="Y13" s="150"/>
      <c r="Z13" s="150"/>
      <c r="AA13" s="150"/>
      <c r="AB13" s="150"/>
      <c r="AC13" s="150"/>
      <c r="AD13" s="150"/>
      <c r="AE13" s="150" t="s">
        <v>115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</row>
    <row r="14" spans="1:58" ht="25.5" x14ac:dyDescent="0.2">
      <c r="A14" s="165" t="s">
        <v>107</v>
      </c>
      <c r="B14" s="166" t="s">
        <v>66</v>
      </c>
      <c r="C14" s="183" t="s">
        <v>67</v>
      </c>
      <c r="D14" s="167"/>
      <c r="E14" s="168"/>
      <c r="F14" s="169"/>
      <c r="G14" s="169">
        <f>SUMIF(AE15:AE18,"&lt;&gt;NOR",G15:G18)</f>
        <v>0</v>
      </c>
      <c r="H14" s="169"/>
      <c r="I14" s="169">
        <f>SUM(I15:I18)</f>
        <v>79.650000000000006</v>
      </c>
      <c r="J14" s="169"/>
      <c r="K14" s="169">
        <f>SUM(K15:K18)</f>
        <v>184617.13</v>
      </c>
      <c r="L14" s="169"/>
      <c r="M14" s="169">
        <f>SUM(M15:M18)</f>
        <v>0</v>
      </c>
      <c r="N14" s="169"/>
      <c r="O14" s="169">
        <f>SUM(O15:O18)</f>
        <v>0</v>
      </c>
      <c r="P14" s="169"/>
      <c r="Q14" s="169">
        <f>SUM(Q15:Q18)</f>
        <v>0</v>
      </c>
      <c r="R14" s="169"/>
      <c r="S14" s="164"/>
      <c r="T14" s="164">
        <f>SUM(T15:T18)</f>
        <v>536.66999999999996</v>
      </c>
      <c r="U14" s="164"/>
      <c r="V14" s="164"/>
      <c r="AE14" t="s">
        <v>108</v>
      </c>
    </row>
    <row r="15" spans="1:58" outlineLevel="1" x14ac:dyDescent="0.2">
      <c r="A15" s="170">
        <v>3</v>
      </c>
      <c r="B15" s="171" t="s">
        <v>120</v>
      </c>
      <c r="C15" s="184" t="s">
        <v>121</v>
      </c>
      <c r="D15" s="172" t="s">
        <v>118</v>
      </c>
      <c r="E15" s="173">
        <v>995.67</v>
      </c>
      <c r="F15" s="174"/>
      <c r="G15" s="175">
        <f>ROUND(E15*F15,2)</f>
        <v>0</v>
      </c>
      <c r="H15" s="174">
        <v>0.08</v>
      </c>
      <c r="I15" s="175">
        <f>ROUND(E15*H15,2)</f>
        <v>79.650000000000006</v>
      </c>
      <c r="J15" s="174">
        <v>51.42</v>
      </c>
      <c r="K15" s="175">
        <f>ROUND(E15*J15,2)</f>
        <v>51197.35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59">
        <v>0.13900000000000001</v>
      </c>
      <c r="T15" s="159">
        <f>ROUND(E15*S15,2)</f>
        <v>138.4</v>
      </c>
      <c r="U15" s="159"/>
      <c r="V15" s="159" t="s">
        <v>112</v>
      </c>
      <c r="W15" s="150"/>
      <c r="X15" s="150"/>
      <c r="Y15" s="150"/>
      <c r="Z15" s="150"/>
      <c r="AA15" s="150"/>
      <c r="AB15" s="150"/>
      <c r="AC15" s="150"/>
      <c r="AD15" s="150"/>
      <c r="AE15" s="150" t="s">
        <v>113</v>
      </c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</row>
    <row r="16" spans="1:58" outlineLevel="1" x14ac:dyDescent="0.2">
      <c r="A16" s="157"/>
      <c r="B16" s="158"/>
      <c r="C16" s="185" t="s">
        <v>122</v>
      </c>
      <c r="D16" s="160"/>
      <c r="E16" s="161">
        <v>995.67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0"/>
      <c r="X16" s="150"/>
      <c r="Y16" s="150"/>
      <c r="Z16" s="150"/>
      <c r="AA16" s="150"/>
      <c r="AB16" s="150"/>
      <c r="AC16" s="150"/>
      <c r="AD16" s="150"/>
      <c r="AE16" s="150" t="s">
        <v>115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</row>
    <row r="17" spans="1:58" outlineLevel="1" x14ac:dyDescent="0.2">
      <c r="A17" s="170">
        <v>4</v>
      </c>
      <c r="B17" s="171" t="s">
        <v>123</v>
      </c>
      <c r="C17" s="184" t="s">
        <v>124</v>
      </c>
      <c r="D17" s="172" t="s">
        <v>118</v>
      </c>
      <c r="E17" s="173">
        <v>1991.34</v>
      </c>
      <c r="F17" s="174"/>
      <c r="G17" s="175">
        <f>ROUND(E17*F17,2)</f>
        <v>0</v>
      </c>
      <c r="H17" s="174">
        <v>0</v>
      </c>
      <c r="I17" s="175">
        <f>ROUND(E17*H17,2)</f>
        <v>0</v>
      </c>
      <c r="J17" s="174">
        <v>67</v>
      </c>
      <c r="K17" s="175">
        <f>ROUND(E17*J17,2)</f>
        <v>133419.78</v>
      </c>
      <c r="L17" s="175">
        <v>21</v>
      </c>
      <c r="M17" s="175">
        <f>G17*(1+L17/100)</f>
        <v>0</v>
      </c>
      <c r="N17" s="175">
        <v>0</v>
      </c>
      <c r="O17" s="175">
        <f>ROUND(E17*N17,2)</f>
        <v>0</v>
      </c>
      <c r="P17" s="175">
        <v>0</v>
      </c>
      <c r="Q17" s="175">
        <f>ROUND(E17*P17,2)</f>
        <v>0</v>
      </c>
      <c r="R17" s="175"/>
      <c r="S17" s="159">
        <v>0.2</v>
      </c>
      <c r="T17" s="159">
        <f>ROUND(E17*S17,2)</f>
        <v>398.27</v>
      </c>
      <c r="U17" s="159"/>
      <c r="V17" s="159" t="s">
        <v>112</v>
      </c>
      <c r="W17" s="150"/>
      <c r="X17" s="150"/>
      <c r="Y17" s="150"/>
      <c r="Z17" s="150"/>
      <c r="AA17" s="150"/>
      <c r="AB17" s="150"/>
      <c r="AC17" s="150"/>
      <c r="AD17" s="150"/>
      <c r="AE17" s="150" t="s">
        <v>113</v>
      </c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</row>
    <row r="18" spans="1:58" outlineLevel="1" x14ac:dyDescent="0.2">
      <c r="A18" s="157"/>
      <c r="B18" s="158"/>
      <c r="C18" s="185" t="s">
        <v>125</v>
      </c>
      <c r="D18" s="160"/>
      <c r="E18" s="161">
        <v>1991.34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0"/>
      <c r="X18" s="150"/>
      <c r="Y18" s="150"/>
      <c r="Z18" s="150"/>
      <c r="AA18" s="150"/>
      <c r="AB18" s="150"/>
      <c r="AC18" s="150"/>
      <c r="AD18" s="150"/>
      <c r="AE18" s="150" t="s">
        <v>115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</row>
    <row r="19" spans="1:58" x14ac:dyDescent="0.2">
      <c r="A19" s="165" t="s">
        <v>107</v>
      </c>
      <c r="B19" s="166" t="s">
        <v>68</v>
      </c>
      <c r="C19" s="183" t="s">
        <v>69</v>
      </c>
      <c r="D19" s="167"/>
      <c r="E19" s="168"/>
      <c r="F19" s="169"/>
      <c r="G19" s="169">
        <f>SUMIF(AE20:AE21,"&lt;&gt;NOR",G20:G21)</f>
        <v>0</v>
      </c>
      <c r="H19" s="169"/>
      <c r="I19" s="169">
        <f>SUM(I20:I21)</f>
        <v>0</v>
      </c>
      <c r="J19" s="169"/>
      <c r="K19" s="169">
        <f>SUM(K20:K21)</f>
        <v>7613.05</v>
      </c>
      <c r="L19" s="169"/>
      <c r="M19" s="169">
        <f>SUM(M20:M21)</f>
        <v>0</v>
      </c>
      <c r="N19" s="169"/>
      <c r="O19" s="169">
        <f>SUM(O20:O21)</f>
        <v>0</v>
      </c>
      <c r="P19" s="169"/>
      <c r="Q19" s="169">
        <f>SUM(Q20:Q21)</f>
        <v>2.76</v>
      </c>
      <c r="R19" s="169"/>
      <c r="S19" s="164"/>
      <c r="T19" s="164">
        <f>SUM(T20:T21)</f>
        <v>12.84</v>
      </c>
      <c r="U19" s="164"/>
      <c r="V19" s="164"/>
      <c r="AE19" t="s">
        <v>108</v>
      </c>
    </row>
    <row r="20" spans="1:58" outlineLevel="1" x14ac:dyDescent="0.2">
      <c r="A20" s="170">
        <v>5</v>
      </c>
      <c r="B20" s="171" t="s">
        <v>126</v>
      </c>
      <c r="C20" s="184" t="s">
        <v>127</v>
      </c>
      <c r="D20" s="172" t="s">
        <v>128</v>
      </c>
      <c r="E20" s="173">
        <v>1.5318000000000001</v>
      </c>
      <c r="F20" s="174"/>
      <c r="G20" s="175">
        <f>ROUND(E20*F20,2)</f>
        <v>0</v>
      </c>
      <c r="H20" s="174">
        <v>0</v>
      </c>
      <c r="I20" s="175">
        <f>ROUND(E20*H20,2)</f>
        <v>0</v>
      </c>
      <c r="J20" s="174">
        <v>4970</v>
      </c>
      <c r="K20" s="175">
        <f>ROUND(E20*J20,2)</f>
        <v>7613.05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1.8</v>
      </c>
      <c r="Q20" s="175">
        <f>ROUND(E20*P20,2)</f>
        <v>2.76</v>
      </c>
      <c r="R20" s="175"/>
      <c r="S20" s="159">
        <v>8.3849999999999998</v>
      </c>
      <c r="T20" s="159">
        <f>ROUND(E20*S20,2)</f>
        <v>12.84</v>
      </c>
      <c r="U20" s="159"/>
      <c r="V20" s="159" t="s">
        <v>112</v>
      </c>
      <c r="W20" s="150"/>
      <c r="X20" s="150"/>
      <c r="Y20" s="150"/>
      <c r="Z20" s="150"/>
      <c r="AA20" s="150"/>
      <c r="AB20" s="150"/>
      <c r="AC20" s="150"/>
      <c r="AD20" s="150"/>
      <c r="AE20" s="150" t="s">
        <v>113</v>
      </c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</row>
    <row r="21" spans="1:58" outlineLevel="1" x14ac:dyDescent="0.2">
      <c r="A21" s="157"/>
      <c r="B21" s="158"/>
      <c r="C21" s="185" t="s">
        <v>129</v>
      </c>
      <c r="D21" s="160"/>
      <c r="E21" s="161">
        <v>1.5318000000000001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0"/>
      <c r="X21" s="150"/>
      <c r="Y21" s="150"/>
      <c r="Z21" s="150"/>
      <c r="AA21" s="150"/>
      <c r="AB21" s="150"/>
      <c r="AC21" s="150"/>
      <c r="AD21" s="150"/>
      <c r="AE21" s="150" t="s">
        <v>115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</row>
    <row r="22" spans="1:58" x14ac:dyDescent="0.2">
      <c r="A22" s="165" t="s">
        <v>107</v>
      </c>
      <c r="B22" s="166" t="s">
        <v>70</v>
      </c>
      <c r="C22" s="183" t="s">
        <v>71</v>
      </c>
      <c r="D22" s="167"/>
      <c r="E22" s="168"/>
      <c r="F22" s="169"/>
      <c r="G22" s="169">
        <f>SUMIF(AE23:AE31,"&lt;&gt;NOR",G23:G31)</f>
        <v>0</v>
      </c>
      <c r="H22" s="169"/>
      <c r="I22" s="169">
        <f>SUM(I23:I31)</f>
        <v>0</v>
      </c>
      <c r="J22" s="169"/>
      <c r="K22" s="169">
        <f>SUM(K23:K31)</f>
        <v>22731.679999999997</v>
      </c>
      <c r="L22" s="169"/>
      <c r="M22" s="169">
        <f>SUM(M23:M31)</f>
        <v>0</v>
      </c>
      <c r="N22" s="169"/>
      <c r="O22" s="169">
        <f>SUM(O23:O31)</f>
        <v>0</v>
      </c>
      <c r="P22" s="169"/>
      <c r="Q22" s="169">
        <f>SUM(Q23:Q31)</f>
        <v>3.26</v>
      </c>
      <c r="R22" s="169"/>
      <c r="S22" s="164"/>
      <c r="T22" s="164">
        <f>SUM(T23:T31)</f>
        <v>24.6</v>
      </c>
      <c r="U22" s="164"/>
      <c r="V22" s="164"/>
      <c r="AE22" t="s">
        <v>108</v>
      </c>
    </row>
    <row r="23" spans="1:58" outlineLevel="1" x14ac:dyDescent="0.2">
      <c r="A23" s="170">
        <v>6</v>
      </c>
      <c r="B23" s="171" t="s">
        <v>130</v>
      </c>
      <c r="C23" s="184" t="s">
        <v>131</v>
      </c>
      <c r="D23" s="172" t="s">
        <v>111</v>
      </c>
      <c r="E23" s="173">
        <v>1.30203</v>
      </c>
      <c r="F23" s="174"/>
      <c r="G23" s="175">
        <f>ROUND(E23*F23,2)</f>
        <v>0</v>
      </c>
      <c r="H23" s="174">
        <v>0</v>
      </c>
      <c r="I23" s="175">
        <f>ROUND(E23*H23,2)</f>
        <v>0</v>
      </c>
      <c r="J23" s="174">
        <v>8125</v>
      </c>
      <c r="K23" s="175">
        <f>ROUND(E23*J23,2)</f>
        <v>10578.99</v>
      </c>
      <c r="L23" s="175">
        <v>21</v>
      </c>
      <c r="M23" s="175">
        <f>G23*(1+L23/100)</f>
        <v>0</v>
      </c>
      <c r="N23" s="175">
        <v>0</v>
      </c>
      <c r="O23" s="175">
        <f>ROUND(E23*N23,2)</f>
        <v>0</v>
      </c>
      <c r="P23" s="175">
        <v>2.5</v>
      </c>
      <c r="Q23" s="175">
        <f>ROUND(E23*P23,2)</f>
        <v>3.26</v>
      </c>
      <c r="R23" s="175"/>
      <c r="S23" s="159">
        <v>0</v>
      </c>
      <c r="T23" s="159">
        <f>ROUND(E23*S23,2)</f>
        <v>0</v>
      </c>
      <c r="U23" s="159"/>
      <c r="V23" s="159" t="s">
        <v>112</v>
      </c>
      <c r="W23" s="150"/>
      <c r="X23" s="150"/>
      <c r="Y23" s="150"/>
      <c r="Z23" s="150"/>
      <c r="AA23" s="150"/>
      <c r="AB23" s="150"/>
      <c r="AC23" s="150"/>
      <c r="AD23" s="150"/>
      <c r="AE23" s="150" t="s">
        <v>113</v>
      </c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</row>
    <row r="24" spans="1:58" outlineLevel="1" x14ac:dyDescent="0.2">
      <c r="A24" s="157"/>
      <c r="B24" s="158"/>
      <c r="C24" s="185" t="s">
        <v>114</v>
      </c>
      <c r="D24" s="160"/>
      <c r="E24" s="161">
        <v>1.30203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0"/>
      <c r="X24" s="150"/>
      <c r="Y24" s="150"/>
      <c r="Z24" s="150"/>
      <c r="AA24" s="150"/>
      <c r="AB24" s="150"/>
      <c r="AC24" s="150"/>
      <c r="AD24" s="150"/>
      <c r="AE24" s="150" t="s">
        <v>115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</row>
    <row r="25" spans="1:58" outlineLevel="1" x14ac:dyDescent="0.2">
      <c r="A25" s="176">
        <v>7</v>
      </c>
      <c r="B25" s="177" t="s">
        <v>132</v>
      </c>
      <c r="C25" s="186" t="s">
        <v>133</v>
      </c>
      <c r="D25" s="178" t="s">
        <v>134</v>
      </c>
      <c r="E25" s="179">
        <v>6.0123199999999999</v>
      </c>
      <c r="F25" s="180"/>
      <c r="G25" s="181">
        <f t="shared" ref="G25:G31" si="0">ROUND(E25*F25,2)</f>
        <v>0</v>
      </c>
      <c r="H25" s="180">
        <v>0</v>
      </c>
      <c r="I25" s="181">
        <f t="shared" ref="I25:I31" si="1">ROUND(E25*H25,2)</f>
        <v>0</v>
      </c>
      <c r="J25" s="180">
        <v>338.5</v>
      </c>
      <c r="K25" s="181">
        <f t="shared" ref="K25:K31" si="2">ROUND(E25*J25,2)</f>
        <v>2035.17</v>
      </c>
      <c r="L25" s="181">
        <v>21</v>
      </c>
      <c r="M25" s="181">
        <f t="shared" ref="M25:M31" si="3">G25*(1+L25/100)</f>
        <v>0</v>
      </c>
      <c r="N25" s="181">
        <v>0</v>
      </c>
      <c r="O25" s="181">
        <f t="shared" ref="O25:O31" si="4">ROUND(E25*N25,2)</f>
        <v>0</v>
      </c>
      <c r="P25" s="181">
        <v>0</v>
      </c>
      <c r="Q25" s="181">
        <f t="shared" ref="Q25:Q31" si="5">ROUND(E25*P25,2)</f>
        <v>0</v>
      </c>
      <c r="R25" s="181"/>
      <c r="S25" s="159">
        <v>0.93300000000000005</v>
      </c>
      <c r="T25" s="159">
        <f t="shared" ref="T25:T31" si="6">ROUND(E25*S25,2)</f>
        <v>5.61</v>
      </c>
      <c r="U25" s="159"/>
      <c r="V25" s="159" t="s">
        <v>135</v>
      </c>
      <c r="W25" s="150"/>
      <c r="X25" s="150"/>
      <c r="Y25" s="150"/>
      <c r="Z25" s="150"/>
      <c r="AA25" s="150"/>
      <c r="AB25" s="150"/>
      <c r="AC25" s="150"/>
      <c r="AD25" s="150"/>
      <c r="AE25" s="150" t="s">
        <v>136</v>
      </c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</row>
    <row r="26" spans="1:58" outlineLevel="1" x14ac:dyDescent="0.2">
      <c r="A26" s="176">
        <v>8</v>
      </c>
      <c r="B26" s="177" t="s">
        <v>137</v>
      </c>
      <c r="C26" s="186" t="s">
        <v>138</v>
      </c>
      <c r="D26" s="178" t="s">
        <v>134</v>
      </c>
      <c r="E26" s="179">
        <v>12.02463</v>
      </c>
      <c r="F26" s="180"/>
      <c r="G26" s="181">
        <f t="shared" si="0"/>
        <v>0</v>
      </c>
      <c r="H26" s="180">
        <v>0</v>
      </c>
      <c r="I26" s="181">
        <f t="shared" si="1"/>
        <v>0</v>
      </c>
      <c r="J26" s="180">
        <v>211.5</v>
      </c>
      <c r="K26" s="181">
        <f t="shared" si="2"/>
        <v>2543.21</v>
      </c>
      <c r="L26" s="181">
        <v>21</v>
      </c>
      <c r="M26" s="181">
        <f t="shared" si="3"/>
        <v>0</v>
      </c>
      <c r="N26" s="181">
        <v>0</v>
      </c>
      <c r="O26" s="181">
        <f t="shared" si="4"/>
        <v>0</v>
      </c>
      <c r="P26" s="181">
        <v>0</v>
      </c>
      <c r="Q26" s="181">
        <f t="shared" si="5"/>
        <v>0</v>
      </c>
      <c r="R26" s="181"/>
      <c r="S26" s="159">
        <v>0.65300000000000002</v>
      </c>
      <c r="T26" s="159">
        <f t="shared" si="6"/>
        <v>7.85</v>
      </c>
      <c r="U26" s="159"/>
      <c r="V26" s="159" t="s">
        <v>135</v>
      </c>
      <c r="W26" s="150"/>
      <c r="X26" s="150"/>
      <c r="Y26" s="150"/>
      <c r="Z26" s="150"/>
      <c r="AA26" s="150"/>
      <c r="AB26" s="150"/>
      <c r="AC26" s="150"/>
      <c r="AD26" s="150"/>
      <c r="AE26" s="150" t="s">
        <v>136</v>
      </c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</row>
    <row r="27" spans="1:58" outlineLevel="1" x14ac:dyDescent="0.2">
      <c r="A27" s="176">
        <v>9</v>
      </c>
      <c r="B27" s="177" t="s">
        <v>139</v>
      </c>
      <c r="C27" s="186" t="s">
        <v>140</v>
      </c>
      <c r="D27" s="178" t="s">
        <v>134</v>
      </c>
      <c r="E27" s="179">
        <v>6.0123199999999999</v>
      </c>
      <c r="F27" s="180"/>
      <c r="G27" s="181">
        <f t="shared" si="0"/>
        <v>0</v>
      </c>
      <c r="H27" s="180">
        <v>0</v>
      </c>
      <c r="I27" s="181">
        <f t="shared" si="1"/>
        <v>0</v>
      </c>
      <c r="J27" s="180">
        <v>220</v>
      </c>
      <c r="K27" s="181">
        <f t="shared" si="2"/>
        <v>1322.71</v>
      </c>
      <c r="L27" s="181">
        <v>21</v>
      </c>
      <c r="M27" s="181">
        <f t="shared" si="3"/>
        <v>0</v>
      </c>
      <c r="N27" s="181">
        <v>0</v>
      </c>
      <c r="O27" s="181">
        <f t="shared" si="4"/>
        <v>0</v>
      </c>
      <c r="P27" s="181">
        <v>0</v>
      </c>
      <c r="Q27" s="181">
        <f t="shared" si="5"/>
        <v>0</v>
      </c>
      <c r="R27" s="181"/>
      <c r="S27" s="159">
        <v>0.49</v>
      </c>
      <c r="T27" s="159">
        <f t="shared" si="6"/>
        <v>2.95</v>
      </c>
      <c r="U27" s="159"/>
      <c r="V27" s="159" t="s">
        <v>135</v>
      </c>
      <c r="W27" s="150"/>
      <c r="X27" s="150"/>
      <c r="Y27" s="150"/>
      <c r="Z27" s="150"/>
      <c r="AA27" s="150"/>
      <c r="AB27" s="150"/>
      <c r="AC27" s="150"/>
      <c r="AD27" s="150"/>
      <c r="AE27" s="150" t="s">
        <v>136</v>
      </c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</row>
    <row r="28" spans="1:58" outlineLevel="1" x14ac:dyDescent="0.2">
      <c r="A28" s="176">
        <v>10</v>
      </c>
      <c r="B28" s="177" t="s">
        <v>141</v>
      </c>
      <c r="C28" s="186" t="s">
        <v>142</v>
      </c>
      <c r="D28" s="178" t="s">
        <v>134</v>
      </c>
      <c r="E28" s="179">
        <v>114.23399000000001</v>
      </c>
      <c r="F28" s="180"/>
      <c r="G28" s="181">
        <f t="shared" si="0"/>
        <v>0</v>
      </c>
      <c r="H28" s="180">
        <v>0</v>
      </c>
      <c r="I28" s="181">
        <f t="shared" si="1"/>
        <v>0</v>
      </c>
      <c r="J28" s="180">
        <v>15.7</v>
      </c>
      <c r="K28" s="181">
        <f t="shared" si="2"/>
        <v>1793.47</v>
      </c>
      <c r="L28" s="181">
        <v>21</v>
      </c>
      <c r="M28" s="181">
        <f t="shared" si="3"/>
        <v>0</v>
      </c>
      <c r="N28" s="181">
        <v>0</v>
      </c>
      <c r="O28" s="181">
        <f t="shared" si="4"/>
        <v>0</v>
      </c>
      <c r="P28" s="181">
        <v>0</v>
      </c>
      <c r="Q28" s="181">
        <f t="shared" si="5"/>
        <v>0</v>
      </c>
      <c r="R28" s="181"/>
      <c r="S28" s="159">
        <v>0</v>
      </c>
      <c r="T28" s="159">
        <f t="shared" si="6"/>
        <v>0</v>
      </c>
      <c r="U28" s="159"/>
      <c r="V28" s="159" t="s">
        <v>135</v>
      </c>
      <c r="W28" s="150"/>
      <c r="X28" s="150"/>
      <c r="Y28" s="150"/>
      <c r="Z28" s="150"/>
      <c r="AA28" s="150"/>
      <c r="AB28" s="150"/>
      <c r="AC28" s="150"/>
      <c r="AD28" s="150"/>
      <c r="AE28" s="150" t="s">
        <v>136</v>
      </c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</row>
    <row r="29" spans="1:58" outlineLevel="1" x14ac:dyDescent="0.2">
      <c r="A29" s="176">
        <v>11</v>
      </c>
      <c r="B29" s="177" t="s">
        <v>143</v>
      </c>
      <c r="C29" s="186" t="s">
        <v>144</v>
      </c>
      <c r="D29" s="178" t="s">
        <v>134</v>
      </c>
      <c r="E29" s="179">
        <v>6.0123199999999999</v>
      </c>
      <c r="F29" s="180"/>
      <c r="G29" s="181">
        <f t="shared" si="0"/>
        <v>0</v>
      </c>
      <c r="H29" s="180">
        <v>0</v>
      </c>
      <c r="I29" s="181">
        <f t="shared" si="1"/>
        <v>0</v>
      </c>
      <c r="J29" s="180">
        <v>305.5</v>
      </c>
      <c r="K29" s="181">
        <f t="shared" si="2"/>
        <v>1836.76</v>
      </c>
      <c r="L29" s="181">
        <v>21</v>
      </c>
      <c r="M29" s="181">
        <f t="shared" si="3"/>
        <v>0</v>
      </c>
      <c r="N29" s="181">
        <v>0</v>
      </c>
      <c r="O29" s="181">
        <f t="shared" si="4"/>
        <v>0</v>
      </c>
      <c r="P29" s="181">
        <v>0</v>
      </c>
      <c r="Q29" s="181">
        <f t="shared" si="5"/>
        <v>0</v>
      </c>
      <c r="R29" s="181"/>
      <c r="S29" s="159">
        <v>0.94199999999999995</v>
      </c>
      <c r="T29" s="159">
        <f t="shared" si="6"/>
        <v>5.66</v>
      </c>
      <c r="U29" s="159"/>
      <c r="V29" s="159" t="s">
        <v>135</v>
      </c>
      <c r="W29" s="150"/>
      <c r="X29" s="150"/>
      <c r="Y29" s="150"/>
      <c r="Z29" s="150"/>
      <c r="AA29" s="150"/>
      <c r="AB29" s="150"/>
      <c r="AC29" s="150"/>
      <c r="AD29" s="150"/>
      <c r="AE29" s="150" t="s">
        <v>136</v>
      </c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</row>
    <row r="30" spans="1:58" outlineLevel="1" x14ac:dyDescent="0.2">
      <c r="A30" s="176">
        <v>12</v>
      </c>
      <c r="B30" s="177" t="s">
        <v>145</v>
      </c>
      <c r="C30" s="186" t="s">
        <v>146</v>
      </c>
      <c r="D30" s="178" t="s">
        <v>134</v>
      </c>
      <c r="E30" s="179">
        <v>24.04926</v>
      </c>
      <c r="F30" s="180"/>
      <c r="G30" s="181">
        <f t="shared" si="0"/>
        <v>0</v>
      </c>
      <c r="H30" s="180">
        <v>0</v>
      </c>
      <c r="I30" s="181">
        <f t="shared" si="1"/>
        <v>0</v>
      </c>
      <c r="J30" s="180">
        <v>34</v>
      </c>
      <c r="K30" s="181">
        <f t="shared" si="2"/>
        <v>817.67</v>
      </c>
      <c r="L30" s="181">
        <v>21</v>
      </c>
      <c r="M30" s="181">
        <f t="shared" si="3"/>
        <v>0</v>
      </c>
      <c r="N30" s="181">
        <v>0</v>
      </c>
      <c r="O30" s="181">
        <f t="shared" si="4"/>
        <v>0</v>
      </c>
      <c r="P30" s="181">
        <v>0</v>
      </c>
      <c r="Q30" s="181">
        <f t="shared" si="5"/>
        <v>0</v>
      </c>
      <c r="R30" s="181"/>
      <c r="S30" s="159">
        <v>0.105</v>
      </c>
      <c r="T30" s="159">
        <f t="shared" si="6"/>
        <v>2.5299999999999998</v>
      </c>
      <c r="U30" s="159"/>
      <c r="V30" s="159" t="s">
        <v>135</v>
      </c>
      <c r="W30" s="150"/>
      <c r="X30" s="150"/>
      <c r="Y30" s="150"/>
      <c r="Z30" s="150"/>
      <c r="AA30" s="150"/>
      <c r="AB30" s="150"/>
      <c r="AC30" s="150"/>
      <c r="AD30" s="150"/>
      <c r="AE30" s="150" t="s">
        <v>136</v>
      </c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</row>
    <row r="31" spans="1:58" outlineLevel="1" x14ac:dyDescent="0.2">
      <c r="A31" s="176">
        <v>13</v>
      </c>
      <c r="B31" s="177" t="s">
        <v>147</v>
      </c>
      <c r="C31" s="186" t="s">
        <v>148</v>
      </c>
      <c r="D31" s="178" t="s">
        <v>134</v>
      </c>
      <c r="E31" s="179">
        <v>6.0123199999999999</v>
      </c>
      <c r="F31" s="180"/>
      <c r="G31" s="181">
        <f t="shared" si="0"/>
        <v>0</v>
      </c>
      <c r="H31" s="180">
        <v>0</v>
      </c>
      <c r="I31" s="181">
        <f t="shared" si="1"/>
        <v>0</v>
      </c>
      <c r="J31" s="180">
        <v>300</v>
      </c>
      <c r="K31" s="181">
        <f t="shared" si="2"/>
        <v>1803.7</v>
      </c>
      <c r="L31" s="181">
        <v>21</v>
      </c>
      <c r="M31" s="181">
        <f t="shared" si="3"/>
        <v>0</v>
      </c>
      <c r="N31" s="181">
        <v>0</v>
      </c>
      <c r="O31" s="181">
        <f t="shared" si="4"/>
        <v>0</v>
      </c>
      <c r="P31" s="181">
        <v>0</v>
      </c>
      <c r="Q31" s="181">
        <f t="shared" si="5"/>
        <v>0</v>
      </c>
      <c r="R31" s="181"/>
      <c r="S31" s="159">
        <v>0</v>
      </c>
      <c r="T31" s="159">
        <f t="shared" si="6"/>
        <v>0</v>
      </c>
      <c r="U31" s="159"/>
      <c r="V31" s="159" t="s">
        <v>135</v>
      </c>
      <c r="W31" s="150"/>
      <c r="X31" s="150"/>
      <c r="Y31" s="150"/>
      <c r="Z31" s="150"/>
      <c r="AA31" s="150"/>
      <c r="AB31" s="150"/>
      <c r="AC31" s="150"/>
      <c r="AD31" s="150"/>
      <c r="AE31" s="150" t="s">
        <v>136</v>
      </c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</row>
    <row r="32" spans="1:58" x14ac:dyDescent="0.2">
      <c r="A32" s="165" t="s">
        <v>107</v>
      </c>
      <c r="B32" s="166" t="s">
        <v>72</v>
      </c>
      <c r="C32" s="183" t="s">
        <v>73</v>
      </c>
      <c r="D32" s="167"/>
      <c r="E32" s="168"/>
      <c r="F32" s="169"/>
      <c r="G32" s="169">
        <f>SUMIF(AE33:AE33,"&lt;&gt;NOR",G33:G33)</f>
        <v>0</v>
      </c>
      <c r="H32" s="169"/>
      <c r="I32" s="169">
        <f>SUM(I33:I33)</f>
        <v>0</v>
      </c>
      <c r="J32" s="169"/>
      <c r="K32" s="169">
        <f>SUM(K33:K33)</f>
        <v>2668.17</v>
      </c>
      <c r="L32" s="169"/>
      <c r="M32" s="169">
        <f>SUM(M33:M33)</f>
        <v>0</v>
      </c>
      <c r="N32" s="169"/>
      <c r="O32" s="169">
        <f>SUM(O33:O33)</f>
        <v>0</v>
      </c>
      <c r="P32" s="169"/>
      <c r="Q32" s="169">
        <f>SUM(Q33:Q33)</f>
        <v>0</v>
      </c>
      <c r="R32" s="169"/>
      <c r="S32" s="164"/>
      <c r="T32" s="164">
        <f>SUM(T33:T33)</f>
        <v>6.23</v>
      </c>
      <c r="U32" s="164"/>
      <c r="V32" s="164"/>
      <c r="AE32" t="s">
        <v>108</v>
      </c>
    </row>
    <row r="33" spans="1:58" outlineLevel="1" x14ac:dyDescent="0.2">
      <c r="A33" s="176">
        <v>14</v>
      </c>
      <c r="B33" s="177" t="s">
        <v>149</v>
      </c>
      <c r="C33" s="186" t="s">
        <v>150</v>
      </c>
      <c r="D33" s="178" t="s">
        <v>134</v>
      </c>
      <c r="E33" s="179">
        <v>2.41682</v>
      </c>
      <c r="F33" s="180"/>
      <c r="G33" s="181">
        <f>ROUND(E33*F33,2)</f>
        <v>0</v>
      </c>
      <c r="H33" s="180">
        <v>0</v>
      </c>
      <c r="I33" s="181">
        <f>ROUND(E33*H33,2)</f>
        <v>0</v>
      </c>
      <c r="J33" s="180">
        <v>1104</v>
      </c>
      <c r="K33" s="181">
        <f>ROUND(E33*J33,2)</f>
        <v>2668.17</v>
      </c>
      <c r="L33" s="181">
        <v>21</v>
      </c>
      <c r="M33" s="181">
        <f>G33*(1+L33/100)</f>
        <v>0</v>
      </c>
      <c r="N33" s="181">
        <v>0</v>
      </c>
      <c r="O33" s="181">
        <f>ROUND(E33*N33,2)</f>
        <v>0</v>
      </c>
      <c r="P33" s="181">
        <v>0</v>
      </c>
      <c r="Q33" s="181">
        <f>ROUND(E33*P33,2)</f>
        <v>0</v>
      </c>
      <c r="R33" s="181"/>
      <c r="S33" s="159">
        <v>2.577</v>
      </c>
      <c r="T33" s="159">
        <f>ROUND(E33*S33,2)</f>
        <v>6.23</v>
      </c>
      <c r="U33" s="159"/>
      <c r="V33" s="159" t="s">
        <v>151</v>
      </c>
      <c r="W33" s="150"/>
      <c r="X33" s="150"/>
      <c r="Y33" s="150"/>
      <c r="Z33" s="150"/>
      <c r="AA33" s="150"/>
      <c r="AB33" s="150"/>
      <c r="AC33" s="150"/>
      <c r="AD33" s="150"/>
      <c r="AE33" s="150" t="s">
        <v>152</v>
      </c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</row>
    <row r="34" spans="1:58" x14ac:dyDescent="0.2">
      <c r="A34" s="165" t="s">
        <v>107</v>
      </c>
      <c r="B34" s="166" t="s">
        <v>74</v>
      </c>
      <c r="C34" s="183" t="s">
        <v>75</v>
      </c>
      <c r="D34" s="167"/>
      <c r="E34" s="168"/>
      <c r="F34" s="169"/>
      <c r="G34" s="169">
        <f>SUMIF(AE35:AE370,"&lt;&gt;NOR",G35:G370)</f>
        <v>0</v>
      </c>
      <c r="H34" s="169"/>
      <c r="I34" s="169">
        <f>SUM(I35:I370)</f>
        <v>78038.489999999991</v>
      </c>
      <c r="J34" s="169"/>
      <c r="K34" s="169">
        <f>SUM(K35:K370)</f>
        <v>202654.15000000002</v>
      </c>
      <c r="L34" s="169"/>
      <c r="M34" s="169">
        <f>SUM(M35:M370)</f>
        <v>0</v>
      </c>
      <c r="N34" s="169"/>
      <c r="O34" s="169">
        <f>SUM(O35:O370)</f>
        <v>3.47</v>
      </c>
      <c r="P34" s="169"/>
      <c r="Q34" s="169">
        <f>SUM(Q35:Q370)</f>
        <v>4.4799999999999995</v>
      </c>
      <c r="R34" s="169"/>
      <c r="S34" s="164"/>
      <c r="T34" s="164">
        <f>SUM(T35:T370)</f>
        <v>237.25999999999996</v>
      </c>
      <c r="U34" s="164"/>
      <c r="V34" s="164"/>
      <c r="AE34" t="s">
        <v>108</v>
      </c>
    </row>
    <row r="35" spans="1:58" outlineLevel="1" x14ac:dyDescent="0.2">
      <c r="A35" s="170">
        <v>15</v>
      </c>
      <c r="B35" s="171" t="s">
        <v>153</v>
      </c>
      <c r="C35" s="184" t="s">
        <v>154</v>
      </c>
      <c r="D35" s="172" t="s">
        <v>155</v>
      </c>
      <c r="E35" s="173">
        <v>10</v>
      </c>
      <c r="F35" s="174"/>
      <c r="G35" s="175">
        <f>ROUND(E35*F35,2)</f>
        <v>0</v>
      </c>
      <c r="H35" s="174">
        <v>5.9</v>
      </c>
      <c r="I35" s="175">
        <f>ROUND(E35*H35,2)</f>
        <v>59</v>
      </c>
      <c r="J35" s="174">
        <v>180.1</v>
      </c>
      <c r="K35" s="175">
        <f>ROUND(E35*J35,2)</f>
        <v>1801</v>
      </c>
      <c r="L35" s="175">
        <v>21</v>
      </c>
      <c r="M35" s="175">
        <f>G35*(1+L35/100)</f>
        <v>0</v>
      </c>
      <c r="N35" s="175">
        <v>9.8999999999999999E-4</v>
      </c>
      <c r="O35" s="175">
        <f>ROUND(E35*N35,2)</f>
        <v>0.01</v>
      </c>
      <c r="P35" s="175">
        <v>0</v>
      </c>
      <c r="Q35" s="175">
        <f>ROUND(E35*P35,2)</f>
        <v>0</v>
      </c>
      <c r="R35" s="175"/>
      <c r="S35" s="159">
        <v>0.28999999999999998</v>
      </c>
      <c r="T35" s="159">
        <f>ROUND(E35*S35,2)</f>
        <v>2.9</v>
      </c>
      <c r="U35" s="159"/>
      <c r="V35" s="159" t="s">
        <v>112</v>
      </c>
      <c r="W35" s="150"/>
      <c r="X35" s="150"/>
      <c r="Y35" s="150"/>
      <c r="Z35" s="150"/>
      <c r="AA35" s="150"/>
      <c r="AB35" s="150"/>
      <c r="AC35" s="150"/>
      <c r="AD35" s="150"/>
      <c r="AE35" s="150" t="s">
        <v>113</v>
      </c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</row>
    <row r="36" spans="1:58" outlineLevel="1" x14ac:dyDescent="0.2">
      <c r="A36" s="157"/>
      <c r="B36" s="158"/>
      <c r="C36" s="185" t="s">
        <v>156</v>
      </c>
      <c r="D36" s="160"/>
      <c r="E36" s="161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0"/>
      <c r="X36" s="150"/>
      <c r="Y36" s="150"/>
      <c r="Z36" s="150"/>
      <c r="AA36" s="150"/>
      <c r="AB36" s="150"/>
      <c r="AC36" s="150"/>
      <c r="AD36" s="150"/>
      <c r="AE36" s="150" t="s">
        <v>115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</row>
    <row r="37" spans="1:58" outlineLevel="1" x14ac:dyDescent="0.2">
      <c r="A37" s="157"/>
      <c r="B37" s="158"/>
      <c r="C37" s="185" t="s">
        <v>157</v>
      </c>
      <c r="D37" s="160"/>
      <c r="E37" s="161">
        <v>3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0"/>
      <c r="X37" s="150"/>
      <c r="Y37" s="150"/>
      <c r="Z37" s="150"/>
      <c r="AA37" s="150"/>
      <c r="AB37" s="150"/>
      <c r="AC37" s="150"/>
      <c r="AD37" s="150"/>
      <c r="AE37" s="150" t="s">
        <v>115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</row>
    <row r="38" spans="1:58" outlineLevel="1" x14ac:dyDescent="0.2">
      <c r="A38" s="157"/>
      <c r="B38" s="158"/>
      <c r="C38" s="185" t="s">
        <v>158</v>
      </c>
      <c r="D38" s="160"/>
      <c r="E38" s="161">
        <v>3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0"/>
      <c r="X38" s="150"/>
      <c r="Y38" s="150"/>
      <c r="Z38" s="150"/>
      <c r="AA38" s="150"/>
      <c r="AB38" s="150"/>
      <c r="AC38" s="150"/>
      <c r="AD38" s="150"/>
      <c r="AE38" s="150" t="s">
        <v>115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</row>
    <row r="39" spans="1:58" outlineLevel="1" x14ac:dyDescent="0.2">
      <c r="A39" s="157"/>
      <c r="B39" s="158"/>
      <c r="C39" s="185" t="s">
        <v>159</v>
      </c>
      <c r="D39" s="160"/>
      <c r="E39" s="161">
        <v>2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0"/>
      <c r="X39" s="150"/>
      <c r="Y39" s="150"/>
      <c r="Z39" s="150"/>
      <c r="AA39" s="150"/>
      <c r="AB39" s="150"/>
      <c r="AC39" s="150"/>
      <c r="AD39" s="150"/>
      <c r="AE39" s="150" t="s">
        <v>115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</row>
    <row r="40" spans="1:58" outlineLevel="1" x14ac:dyDescent="0.2">
      <c r="A40" s="157"/>
      <c r="B40" s="158"/>
      <c r="C40" s="185" t="s">
        <v>160</v>
      </c>
      <c r="D40" s="160"/>
      <c r="E40" s="161">
        <v>2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0"/>
      <c r="X40" s="150"/>
      <c r="Y40" s="150"/>
      <c r="Z40" s="150"/>
      <c r="AA40" s="150"/>
      <c r="AB40" s="150"/>
      <c r="AC40" s="150"/>
      <c r="AD40" s="150"/>
      <c r="AE40" s="150" t="s">
        <v>115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</row>
    <row r="41" spans="1:58" outlineLevel="1" x14ac:dyDescent="0.2">
      <c r="A41" s="170">
        <v>16</v>
      </c>
      <c r="B41" s="171" t="s">
        <v>161</v>
      </c>
      <c r="C41" s="184" t="s">
        <v>162</v>
      </c>
      <c r="D41" s="172" t="s">
        <v>155</v>
      </c>
      <c r="E41" s="173">
        <v>125</v>
      </c>
      <c r="F41" s="174"/>
      <c r="G41" s="175">
        <f>ROUND(E41*F41,2)</f>
        <v>0</v>
      </c>
      <c r="H41" s="174">
        <v>5.9</v>
      </c>
      <c r="I41" s="175">
        <f>ROUND(E41*H41,2)</f>
        <v>737.5</v>
      </c>
      <c r="J41" s="174">
        <v>249.6</v>
      </c>
      <c r="K41" s="175">
        <f>ROUND(E41*J41,2)</f>
        <v>31200</v>
      </c>
      <c r="L41" s="175">
        <v>21</v>
      </c>
      <c r="M41" s="175">
        <f>G41*(1+L41/100)</f>
        <v>0</v>
      </c>
      <c r="N41" s="175">
        <v>9.8999999999999999E-4</v>
      </c>
      <c r="O41" s="175">
        <f>ROUND(E41*N41,2)</f>
        <v>0.12</v>
      </c>
      <c r="P41" s="175">
        <v>0</v>
      </c>
      <c r="Q41" s="175">
        <f>ROUND(E41*P41,2)</f>
        <v>0</v>
      </c>
      <c r="R41" s="175"/>
      <c r="S41" s="159">
        <v>0.40799999999999997</v>
      </c>
      <c r="T41" s="159">
        <f>ROUND(E41*S41,2)</f>
        <v>51</v>
      </c>
      <c r="U41" s="159"/>
      <c r="V41" s="159" t="s">
        <v>112</v>
      </c>
      <c r="W41" s="150"/>
      <c r="X41" s="150"/>
      <c r="Y41" s="150"/>
      <c r="Z41" s="150"/>
      <c r="AA41" s="150"/>
      <c r="AB41" s="150"/>
      <c r="AC41" s="150"/>
      <c r="AD41" s="150"/>
      <c r="AE41" s="150" t="s">
        <v>113</v>
      </c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</row>
    <row r="42" spans="1:58" outlineLevel="1" x14ac:dyDescent="0.2">
      <c r="A42" s="157"/>
      <c r="B42" s="158"/>
      <c r="C42" s="185" t="s">
        <v>156</v>
      </c>
      <c r="D42" s="160"/>
      <c r="E42" s="161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0"/>
      <c r="X42" s="150"/>
      <c r="Y42" s="150"/>
      <c r="Z42" s="150"/>
      <c r="AA42" s="150"/>
      <c r="AB42" s="150"/>
      <c r="AC42" s="150"/>
      <c r="AD42" s="150"/>
      <c r="AE42" s="150" t="s">
        <v>115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</row>
    <row r="43" spans="1:58" outlineLevel="1" x14ac:dyDescent="0.2">
      <c r="A43" s="157"/>
      <c r="B43" s="158"/>
      <c r="C43" s="185" t="s">
        <v>163</v>
      </c>
      <c r="D43" s="160"/>
      <c r="E43" s="161">
        <v>9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0"/>
      <c r="X43" s="150"/>
      <c r="Y43" s="150"/>
      <c r="Z43" s="150"/>
      <c r="AA43" s="150"/>
      <c r="AB43" s="150"/>
      <c r="AC43" s="150"/>
      <c r="AD43" s="150"/>
      <c r="AE43" s="150" t="s">
        <v>115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</row>
    <row r="44" spans="1:58" outlineLevel="1" x14ac:dyDescent="0.2">
      <c r="A44" s="157"/>
      <c r="B44" s="158"/>
      <c r="C44" s="185" t="s">
        <v>164</v>
      </c>
      <c r="D44" s="160"/>
      <c r="E44" s="161">
        <v>5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0"/>
      <c r="X44" s="150"/>
      <c r="Y44" s="150"/>
      <c r="Z44" s="150"/>
      <c r="AA44" s="150"/>
      <c r="AB44" s="150"/>
      <c r="AC44" s="150"/>
      <c r="AD44" s="150"/>
      <c r="AE44" s="150" t="s">
        <v>115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</row>
    <row r="45" spans="1:58" outlineLevel="1" x14ac:dyDescent="0.2">
      <c r="A45" s="157"/>
      <c r="B45" s="158"/>
      <c r="C45" s="185" t="s">
        <v>165</v>
      </c>
      <c r="D45" s="160"/>
      <c r="E45" s="161">
        <v>6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0"/>
      <c r="X45" s="150"/>
      <c r="Y45" s="150"/>
      <c r="Z45" s="150"/>
      <c r="AA45" s="150"/>
      <c r="AB45" s="150"/>
      <c r="AC45" s="150"/>
      <c r="AD45" s="150"/>
      <c r="AE45" s="150" t="s">
        <v>115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</row>
    <row r="46" spans="1:58" ht="22.5" outlineLevel="1" x14ac:dyDescent="0.2">
      <c r="A46" s="157"/>
      <c r="B46" s="158"/>
      <c r="C46" s="185" t="s">
        <v>166</v>
      </c>
      <c r="D46" s="160"/>
      <c r="E46" s="161">
        <v>6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0"/>
      <c r="X46" s="150"/>
      <c r="Y46" s="150"/>
      <c r="Z46" s="150"/>
      <c r="AA46" s="150"/>
      <c r="AB46" s="150"/>
      <c r="AC46" s="150"/>
      <c r="AD46" s="150"/>
      <c r="AE46" s="150" t="s">
        <v>115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</row>
    <row r="47" spans="1:58" ht="22.5" outlineLevel="1" x14ac:dyDescent="0.2">
      <c r="A47" s="157"/>
      <c r="B47" s="158"/>
      <c r="C47" s="185" t="s">
        <v>167</v>
      </c>
      <c r="D47" s="160"/>
      <c r="E47" s="161">
        <v>6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0"/>
      <c r="X47" s="150"/>
      <c r="Y47" s="150"/>
      <c r="Z47" s="150"/>
      <c r="AA47" s="150"/>
      <c r="AB47" s="150"/>
      <c r="AC47" s="150"/>
      <c r="AD47" s="150"/>
      <c r="AE47" s="150" t="s">
        <v>115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</row>
    <row r="48" spans="1:58" outlineLevel="1" x14ac:dyDescent="0.2">
      <c r="A48" s="157"/>
      <c r="B48" s="158"/>
      <c r="C48" s="185" t="s">
        <v>168</v>
      </c>
      <c r="D48" s="160"/>
      <c r="E48" s="161">
        <v>7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0"/>
      <c r="X48" s="150"/>
      <c r="Y48" s="150"/>
      <c r="Z48" s="150"/>
      <c r="AA48" s="150"/>
      <c r="AB48" s="150"/>
      <c r="AC48" s="150"/>
      <c r="AD48" s="150"/>
      <c r="AE48" s="150" t="s">
        <v>115</v>
      </c>
      <c r="AF48" s="150">
        <v>0</v>
      </c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</row>
    <row r="49" spans="1:58" outlineLevel="1" x14ac:dyDescent="0.2">
      <c r="A49" s="157"/>
      <c r="B49" s="158"/>
      <c r="C49" s="185" t="s">
        <v>169</v>
      </c>
      <c r="D49" s="160"/>
      <c r="E49" s="161">
        <v>3</v>
      </c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0"/>
      <c r="X49" s="150"/>
      <c r="Y49" s="150"/>
      <c r="Z49" s="150"/>
      <c r="AA49" s="150"/>
      <c r="AB49" s="150"/>
      <c r="AC49" s="150"/>
      <c r="AD49" s="150"/>
      <c r="AE49" s="150" t="s">
        <v>115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</row>
    <row r="50" spans="1:58" outlineLevel="1" x14ac:dyDescent="0.2">
      <c r="A50" s="157"/>
      <c r="B50" s="158"/>
      <c r="C50" s="185" t="s">
        <v>170</v>
      </c>
      <c r="D50" s="160"/>
      <c r="E50" s="161">
        <v>3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0"/>
      <c r="X50" s="150"/>
      <c r="Y50" s="150"/>
      <c r="Z50" s="150"/>
      <c r="AA50" s="150"/>
      <c r="AB50" s="150"/>
      <c r="AC50" s="150"/>
      <c r="AD50" s="150"/>
      <c r="AE50" s="150" t="s">
        <v>115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</row>
    <row r="51" spans="1:58" outlineLevel="1" x14ac:dyDescent="0.2">
      <c r="A51" s="157"/>
      <c r="B51" s="158"/>
      <c r="C51" s="185" t="s">
        <v>171</v>
      </c>
      <c r="D51" s="160"/>
      <c r="E51" s="161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0"/>
      <c r="X51" s="150"/>
      <c r="Y51" s="150"/>
      <c r="Z51" s="150"/>
      <c r="AA51" s="150"/>
      <c r="AB51" s="150"/>
      <c r="AC51" s="150"/>
      <c r="AD51" s="150"/>
      <c r="AE51" s="150" t="s">
        <v>115</v>
      </c>
      <c r="AF51" s="150">
        <v>0</v>
      </c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</row>
    <row r="52" spans="1:58" ht="22.5" outlineLevel="1" x14ac:dyDescent="0.2">
      <c r="A52" s="157"/>
      <c r="B52" s="158"/>
      <c r="C52" s="185" t="s">
        <v>172</v>
      </c>
      <c r="D52" s="160"/>
      <c r="E52" s="161">
        <v>80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0"/>
      <c r="X52" s="150"/>
      <c r="Y52" s="150"/>
      <c r="Z52" s="150"/>
      <c r="AA52" s="150"/>
      <c r="AB52" s="150"/>
      <c r="AC52" s="150"/>
      <c r="AD52" s="150"/>
      <c r="AE52" s="150" t="s">
        <v>115</v>
      </c>
      <c r="AF52" s="150">
        <v>0</v>
      </c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</row>
    <row r="53" spans="1:58" outlineLevel="1" x14ac:dyDescent="0.2">
      <c r="A53" s="170">
        <v>17</v>
      </c>
      <c r="B53" s="171" t="s">
        <v>173</v>
      </c>
      <c r="C53" s="184" t="s">
        <v>174</v>
      </c>
      <c r="D53" s="172" t="s">
        <v>155</v>
      </c>
      <c r="E53" s="173">
        <v>16</v>
      </c>
      <c r="F53" s="174"/>
      <c r="G53" s="175">
        <f>ROUND(E53*F53,2)</f>
        <v>0</v>
      </c>
      <c r="H53" s="174">
        <v>5.9</v>
      </c>
      <c r="I53" s="175">
        <f>ROUND(E53*H53,2)</f>
        <v>94.4</v>
      </c>
      <c r="J53" s="174">
        <v>320.10000000000002</v>
      </c>
      <c r="K53" s="175">
        <f>ROUND(E53*J53,2)</f>
        <v>5121.6000000000004</v>
      </c>
      <c r="L53" s="175">
        <v>21</v>
      </c>
      <c r="M53" s="175">
        <f>G53*(1+L53/100)</f>
        <v>0</v>
      </c>
      <c r="N53" s="175">
        <v>9.8999999999999999E-4</v>
      </c>
      <c r="O53" s="175">
        <f>ROUND(E53*N53,2)</f>
        <v>0.02</v>
      </c>
      <c r="P53" s="175">
        <v>0</v>
      </c>
      <c r="Q53" s="175">
        <f>ROUND(E53*P53,2)</f>
        <v>0</v>
      </c>
      <c r="R53" s="175"/>
      <c r="S53" s="159">
        <v>0.49099999999999999</v>
      </c>
      <c r="T53" s="159">
        <f>ROUND(E53*S53,2)</f>
        <v>7.86</v>
      </c>
      <c r="U53" s="159"/>
      <c r="V53" s="159" t="s">
        <v>112</v>
      </c>
      <c r="W53" s="150"/>
      <c r="X53" s="150"/>
      <c r="Y53" s="150"/>
      <c r="Z53" s="150"/>
      <c r="AA53" s="150"/>
      <c r="AB53" s="150"/>
      <c r="AC53" s="150"/>
      <c r="AD53" s="150"/>
      <c r="AE53" s="150" t="s">
        <v>113</v>
      </c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</row>
    <row r="54" spans="1:58" outlineLevel="1" x14ac:dyDescent="0.2">
      <c r="A54" s="157"/>
      <c r="B54" s="158"/>
      <c r="C54" s="185" t="s">
        <v>156</v>
      </c>
      <c r="D54" s="160"/>
      <c r="E54" s="161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0"/>
      <c r="X54" s="150"/>
      <c r="Y54" s="150"/>
      <c r="Z54" s="150"/>
      <c r="AA54" s="150"/>
      <c r="AB54" s="150"/>
      <c r="AC54" s="150"/>
      <c r="AD54" s="150"/>
      <c r="AE54" s="150" t="s">
        <v>115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</row>
    <row r="55" spans="1:58" ht="22.5" outlineLevel="1" x14ac:dyDescent="0.2">
      <c r="A55" s="157"/>
      <c r="B55" s="158"/>
      <c r="C55" s="185" t="s">
        <v>175</v>
      </c>
      <c r="D55" s="160"/>
      <c r="E55" s="161">
        <v>5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0"/>
      <c r="X55" s="150"/>
      <c r="Y55" s="150"/>
      <c r="Z55" s="150"/>
      <c r="AA55" s="150"/>
      <c r="AB55" s="150"/>
      <c r="AC55" s="150"/>
      <c r="AD55" s="150"/>
      <c r="AE55" s="150" t="s">
        <v>115</v>
      </c>
      <c r="AF55" s="150">
        <v>0</v>
      </c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</row>
    <row r="56" spans="1:58" outlineLevel="1" x14ac:dyDescent="0.2">
      <c r="A56" s="157"/>
      <c r="B56" s="158"/>
      <c r="C56" s="185" t="s">
        <v>176</v>
      </c>
      <c r="D56" s="160"/>
      <c r="E56" s="161">
        <v>2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0"/>
      <c r="X56" s="150"/>
      <c r="Y56" s="150"/>
      <c r="Z56" s="150"/>
      <c r="AA56" s="150"/>
      <c r="AB56" s="150"/>
      <c r="AC56" s="150"/>
      <c r="AD56" s="150"/>
      <c r="AE56" s="150" t="s">
        <v>115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</row>
    <row r="57" spans="1:58" outlineLevel="1" x14ac:dyDescent="0.2">
      <c r="A57" s="157"/>
      <c r="B57" s="158"/>
      <c r="C57" s="185" t="s">
        <v>177</v>
      </c>
      <c r="D57" s="160"/>
      <c r="E57" s="161">
        <v>2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0"/>
      <c r="X57" s="150"/>
      <c r="Y57" s="150"/>
      <c r="Z57" s="150"/>
      <c r="AA57" s="150"/>
      <c r="AB57" s="150"/>
      <c r="AC57" s="150"/>
      <c r="AD57" s="150"/>
      <c r="AE57" s="150" t="s">
        <v>115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</row>
    <row r="58" spans="1:58" ht="22.5" outlineLevel="1" x14ac:dyDescent="0.2">
      <c r="A58" s="157"/>
      <c r="B58" s="158"/>
      <c r="C58" s="185" t="s">
        <v>178</v>
      </c>
      <c r="D58" s="160"/>
      <c r="E58" s="161">
        <v>7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0"/>
      <c r="X58" s="150"/>
      <c r="Y58" s="150"/>
      <c r="Z58" s="150"/>
      <c r="AA58" s="150"/>
      <c r="AB58" s="150"/>
      <c r="AC58" s="150"/>
      <c r="AD58" s="150"/>
      <c r="AE58" s="150" t="s">
        <v>115</v>
      </c>
      <c r="AF58" s="150">
        <v>0</v>
      </c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</row>
    <row r="59" spans="1:58" outlineLevel="1" x14ac:dyDescent="0.2">
      <c r="A59" s="170">
        <v>18</v>
      </c>
      <c r="B59" s="171" t="s">
        <v>179</v>
      </c>
      <c r="C59" s="184" t="s">
        <v>180</v>
      </c>
      <c r="D59" s="172" t="s">
        <v>155</v>
      </c>
      <c r="E59" s="173">
        <v>15</v>
      </c>
      <c r="F59" s="174"/>
      <c r="G59" s="175">
        <f>ROUND(E59*F59,2)</f>
        <v>0</v>
      </c>
      <c r="H59" s="174">
        <v>5.9</v>
      </c>
      <c r="I59" s="175">
        <f>ROUND(E59*H59,2)</f>
        <v>88.5</v>
      </c>
      <c r="J59" s="174">
        <v>347.6</v>
      </c>
      <c r="K59" s="175">
        <f>ROUND(E59*J59,2)</f>
        <v>5214</v>
      </c>
      <c r="L59" s="175">
        <v>21</v>
      </c>
      <c r="M59" s="175">
        <f>G59*(1+L59/100)</f>
        <v>0</v>
      </c>
      <c r="N59" s="175">
        <v>9.8999999999999999E-4</v>
      </c>
      <c r="O59" s="175">
        <f>ROUND(E59*N59,2)</f>
        <v>0.01</v>
      </c>
      <c r="P59" s="175">
        <v>0</v>
      </c>
      <c r="Q59" s="175">
        <f>ROUND(E59*P59,2)</f>
        <v>0</v>
      </c>
      <c r="R59" s="175"/>
      <c r="S59" s="159">
        <v>0.53200000000000003</v>
      </c>
      <c r="T59" s="159">
        <f>ROUND(E59*S59,2)</f>
        <v>7.98</v>
      </c>
      <c r="U59" s="159"/>
      <c r="V59" s="159" t="s">
        <v>112</v>
      </c>
      <c r="W59" s="150"/>
      <c r="X59" s="150"/>
      <c r="Y59" s="150"/>
      <c r="Z59" s="150"/>
      <c r="AA59" s="150"/>
      <c r="AB59" s="150"/>
      <c r="AC59" s="150"/>
      <c r="AD59" s="150"/>
      <c r="AE59" s="150" t="s">
        <v>113</v>
      </c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</row>
    <row r="60" spans="1:58" outlineLevel="1" x14ac:dyDescent="0.2">
      <c r="A60" s="157"/>
      <c r="B60" s="158"/>
      <c r="C60" s="185" t="s">
        <v>156</v>
      </c>
      <c r="D60" s="160"/>
      <c r="E60" s="161"/>
      <c r="F60" s="159"/>
      <c r="G60" s="159"/>
      <c r="H60" s="159"/>
      <c r="I60" s="159"/>
      <c r="J60" s="159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0"/>
      <c r="X60" s="150"/>
      <c r="Y60" s="150"/>
      <c r="Z60" s="150"/>
      <c r="AA60" s="150"/>
      <c r="AB60" s="150"/>
      <c r="AC60" s="150"/>
      <c r="AD60" s="150"/>
      <c r="AE60" s="150" t="s">
        <v>115</v>
      </c>
      <c r="AF60" s="150">
        <v>0</v>
      </c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</row>
    <row r="61" spans="1:58" outlineLevel="1" x14ac:dyDescent="0.2">
      <c r="A61" s="157"/>
      <c r="B61" s="158"/>
      <c r="C61" s="185" t="s">
        <v>181</v>
      </c>
      <c r="D61" s="160"/>
      <c r="E61" s="161">
        <v>1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0"/>
      <c r="X61" s="150"/>
      <c r="Y61" s="150"/>
      <c r="Z61" s="150"/>
      <c r="AA61" s="150"/>
      <c r="AB61" s="150"/>
      <c r="AC61" s="150"/>
      <c r="AD61" s="150"/>
      <c r="AE61" s="150" t="s">
        <v>115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</row>
    <row r="62" spans="1:58" outlineLevel="1" x14ac:dyDescent="0.2">
      <c r="A62" s="157"/>
      <c r="B62" s="158"/>
      <c r="C62" s="185" t="s">
        <v>182</v>
      </c>
      <c r="D62" s="160"/>
      <c r="E62" s="161">
        <v>6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0"/>
      <c r="X62" s="150"/>
      <c r="Y62" s="150"/>
      <c r="Z62" s="150"/>
      <c r="AA62" s="150"/>
      <c r="AB62" s="150"/>
      <c r="AC62" s="150"/>
      <c r="AD62" s="150"/>
      <c r="AE62" s="150" t="s">
        <v>115</v>
      </c>
      <c r="AF62" s="150">
        <v>0</v>
      </c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</row>
    <row r="63" spans="1:58" outlineLevel="1" x14ac:dyDescent="0.2">
      <c r="A63" s="157"/>
      <c r="B63" s="158"/>
      <c r="C63" s="185" t="s">
        <v>183</v>
      </c>
      <c r="D63" s="160"/>
      <c r="E63" s="161">
        <v>6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0"/>
      <c r="X63" s="150"/>
      <c r="Y63" s="150"/>
      <c r="Z63" s="150"/>
      <c r="AA63" s="150"/>
      <c r="AB63" s="150"/>
      <c r="AC63" s="150"/>
      <c r="AD63" s="150"/>
      <c r="AE63" s="150" t="s">
        <v>115</v>
      </c>
      <c r="AF63" s="150">
        <v>0</v>
      </c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</row>
    <row r="64" spans="1:58" outlineLevel="1" x14ac:dyDescent="0.2">
      <c r="A64" s="157"/>
      <c r="B64" s="158"/>
      <c r="C64" s="185" t="s">
        <v>184</v>
      </c>
      <c r="D64" s="160"/>
      <c r="E64" s="161">
        <v>2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0"/>
      <c r="X64" s="150"/>
      <c r="Y64" s="150"/>
      <c r="Z64" s="150"/>
      <c r="AA64" s="150"/>
      <c r="AB64" s="150"/>
      <c r="AC64" s="150"/>
      <c r="AD64" s="150"/>
      <c r="AE64" s="150" t="s">
        <v>115</v>
      </c>
      <c r="AF64" s="150">
        <v>0</v>
      </c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</row>
    <row r="65" spans="1:58" ht="22.5" outlineLevel="1" x14ac:dyDescent="0.2">
      <c r="A65" s="170">
        <v>19</v>
      </c>
      <c r="B65" s="171" t="s">
        <v>185</v>
      </c>
      <c r="C65" s="184" t="s">
        <v>186</v>
      </c>
      <c r="D65" s="172" t="s">
        <v>155</v>
      </c>
      <c r="E65" s="173">
        <v>72</v>
      </c>
      <c r="F65" s="174"/>
      <c r="G65" s="175">
        <f>ROUND(E65*F65,2)</f>
        <v>0</v>
      </c>
      <c r="H65" s="174">
        <v>11.33</v>
      </c>
      <c r="I65" s="175">
        <f>ROUND(E65*H65,2)</f>
        <v>815.76</v>
      </c>
      <c r="J65" s="174">
        <v>409.67</v>
      </c>
      <c r="K65" s="175">
        <f>ROUND(E65*J65,2)</f>
        <v>29496.240000000002</v>
      </c>
      <c r="L65" s="175">
        <v>21</v>
      </c>
      <c r="M65" s="175">
        <f>G65*(1+L65/100)</f>
        <v>0</v>
      </c>
      <c r="N65" s="175">
        <v>9.8999999999999999E-4</v>
      </c>
      <c r="O65" s="175">
        <f>ROUND(E65*N65,2)</f>
        <v>7.0000000000000007E-2</v>
      </c>
      <c r="P65" s="175">
        <v>0</v>
      </c>
      <c r="Q65" s="175">
        <f>ROUND(E65*P65,2)</f>
        <v>0</v>
      </c>
      <c r="R65" s="175"/>
      <c r="S65" s="159">
        <v>0.40799999999999997</v>
      </c>
      <c r="T65" s="159">
        <f>ROUND(E65*S65,2)</f>
        <v>29.38</v>
      </c>
      <c r="U65" s="159"/>
      <c r="V65" s="159" t="s">
        <v>112</v>
      </c>
      <c r="W65" s="150"/>
      <c r="X65" s="150"/>
      <c r="Y65" s="150"/>
      <c r="Z65" s="150"/>
      <c r="AA65" s="150"/>
      <c r="AB65" s="150"/>
      <c r="AC65" s="150"/>
      <c r="AD65" s="150"/>
      <c r="AE65" s="150" t="s">
        <v>113</v>
      </c>
      <c r="AF65" s="150"/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</row>
    <row r="66" spans="1:58" outlineLevel="1" x14ac:dyDescent="0.2">
      <c r="A66" s="157"/>
      <c r="B66" s="158"/>
      <c r="C66" s="185" t="s">
        <v>156</v>
      </c>
      <c r="D66" s="160"/>
      <c r="E66" s="161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0"/>
      <c r="X66" s="150"/>
      <c r="Y66" s="150"/>
      <c r="Z66" s="150"/>
      <c r="AA66" s="150"/>
      <c r="AB66" s="150"/>
      <c r="AC66" s="150"/>
      <c r="AD66" s="150"/>
      <c r="AE66" s="150" t="s">
        <v>115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</row>
    <row r="67" spans="1:58" ht="22.5" outlineLevel="1" x14ac:dyDescent="0.2">
      <c r="A67" s="157"/>
      <c r="B67" s="158"/>
      <c r="C67" s="185" t="s">
        <v>187</v>
      </c>
      <c r="D67" s="160"/>
      <c r="E67" s="161">
        <v>2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0"/>
      <c r="X67" s="150"/>
      <c r="Y67" s="150"/>
      <c r="Z67" s="150"/>
      <c r="AA67" s="150"/>
      <c r="AB67" s="150"/>
      <c r="AC67" s="150"/>
      <c r="AD67" s="150"/>
      <c r="AE67" s="150" t="s">
        <v>115</v>
      </c>
      <c r="AF67" s="150">
        <v>0</v>
      </c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</row>
    <row r="68" spans="1:58" outlineLevel="1" x14ac:dyDescent="0.2">
      <c r="A68" s="157"/>
      <c r="B68" s="158"/>
      <c r="C68" s="185" t="s">
        <v>188</v>
      </c>
      <c r="D68" s="160"/>
      <c r="E68" s="161">
        <v>1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0"/>
      <c r="X68" s="150"/>
      <c r="Y68" s="150"/>
      <c r="Z68" s="150"/>
      <c r="AA68" s="150"/>
      <c r="AB68" s="150"/>
      <c r="AC68" s="150"/>
      <c r="AD68" s="150"/>
      <c r="AE68" s="150" t="s">
        <v>115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</row>
    <row r="69" spans="1:58" outlineLevel="1" x14ac:dyDescent="0.2">
      <c r="A69" s="157"/>
      <c r="B69" s="158"/>
      <c r="C69" s="185" t="s">
        <v>189</v>
      </c>
      <c r="D69" s="160"/>
      <c r="E69" s="161">
        <v>1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0"/>
      <c r="X69" s="150"/>
      <c r="Y69" s="150"/>
      <c r="Z69" s="150"/>
      <c r="AA69" s="150"/>
      <c r="AB69" s="150"/>
      <c r="AC69" s="150"/>
      <c r="AD69" s="150"/>
      <c r="AE69" s="150" t="s">
        <v>115</v>
      </c>
      <c r="AF69" s="150">
        <v>0</v>
      </c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</row>
    <row r="70" spans="1:58" outlineLevel="1" x14ac:dyDescent="0.2">
      <c r="A70" s="157"/>
      <c r="B70" s="158"/>
      <c r="C70" s="185" t="s">
        <v>190</v>
      </c>
      <c r="D70" s="160"/>
      <c r="E70" s="161">
        <v>1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0"/>
      <c r="X70" s="150"/>
      <c r="Y70" s="150"/>
      <c r="Z70" s="150"/>
      <c r="AA70" s="150"/>
      <c r="AB70" s="150"/>
      <c r="AC70" s="150"/>
      <c r="AD70" s="150"/>
      <c r="AE70" s="150" t="s">
        <v>115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</row>
    <row r="71" spans="1:58" outlineLevel="1" x14ac:dyDescent="0.2">
      <c r="A71" s="157"/>
      <c r="B71" s="158"/>
      <c r="C71" s="185" t="s">
        <v>191</v>
      </c>
      <c r="D71" s="160"/>
      <c r="E71" s="161">
        <v>2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0"/>
      <c r="X71" s="150"/>
      <c r="Y71" s="150"/>
      <c r="Z71" s="150"/>
      <c r="AA71" s="150"/>
      <c r="AB71" s="150"/>
      <c r="AC71" s="150"/>
      <c r="AD71" s="150"/>
      <c r="AE71" s="150" t="s">
        <v>115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</row>
    <row r="72" spans="1:58" outlineLevel="1" x14ac:dyDescent="0.2">
      <c r="A72" s="157"/>
      <c r="B72" s="158"/>
      <c r="C72" s="185" t="s">
        <v>192</v>
      </c>
      <c r="D72" s="160"/>
      <c r="E72" s="161">
        <v>2</v>
      </c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0"/>
      <c r="X72" s="150"/>
      <c r="Y72" s="150"/>
      <c r="Z72" s="150"/>
      <c r="AA72" s="150"/>
      <c r="AB72" s="150"/>
      <c r="AC72" s="150"/>
      <c r="AD72" s="150"/>
      <c r="AE72" s="150" t="s">
        <v>115</v>
      </c>
      <c r="AF72" s="150">
        <v>0</v>
      </c>
      <c r="AG72" s="150"/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</row>
    <row r="73" spans="1:58" outlineLevel="1" x14ac:dyDescent="0.2">
      <c r="A73" s="157"/>
      <c r="B73" s="158"/>
      <c r="C73" s="185" t="s">
        <v>193</v>
      </c>
      <c r="D73" s="160"/>
      <c r="E73" s="161">
        <v>2</v>
      </c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0"/>
      <c r="X73" s="150"/>
      <c r="Y73" s="150"/>
      <c r="Z73" s="150"/>
      <c r="AA73" s="150"/>
      <c r="AB73" s="150"/>
      <c r="AC73" s="150"/>
      <c r="AD73" s="150"/>
      <c r="AE73" s="150" t="s">
        <v>115</v>
      </c>
      <c r="AF73" s="150">
        <v>0</v>
      </c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</row>
    <row r="74" spans="1:58" outlineLevel="1" x14ac:dyDescent="0.2">
      <c r="A74" s="157"/>
      <c r="B74" s="158"/>
      <c r="C74" s="185" t="s">
        <v>194</v>
      </c>
      <c r="D74" s="160"/>
      <c r="E74" s="161">
        <v>2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0"/>
      <c r="X74" s="150"/>
      <c r="Y74" s="150"/>
      <c r="Z74" s="150"/>
      <c r="AA74" s="150"/>
      <c r="AB74" s="150"/>
      <c r="AC74" s="150"/>
      <c r="AD74" s="150"/>
      <c r="AE74" s="150" t="s">
        <v>115</v>
      </c>
      <c r="AF74" s="150">
        <v>0</v>
      </c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</row>
    <row r="75" spans="1:58" outlineLevel="1" x14ac:dyDescent="0.2">
      <c r="A75" s="157"/>
      <c r="B75" s="158"/>
      <c r="C75" s="185" t="s">
        <v>195</v>
      </c>
      <c r="D75" s="160"/>
      <c r="E75" s="161">
        <v>2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0"/>
      <c r="X75" s="150"/>
      <c r="Y75" s="150"/>
      <c r="Z75" s="150"/>
      <c r="AA75" s="150"/>
      <c r="AB75" s="150"/>
      <c r="AC75" s="150"/>
      <c r="AD75" s="150"/>
      <c r="AE75" s="150" t="s">
        <v>115</v>
      </c>
      <c r="AF75" s="150">
        <v>0</v>
      </c>
      <c r="AG75" s="150"/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</row>
    <row r="76" spans="1:58" outlineLevel="1" x14ac:dyDescent="0.2">
      <c r="A76" s="157"/>
      <c r="B76" s="158"/>
      <c r="C76" s="185" t="s">
        <v>196</v>
      </c>
      <c r="D76" s="160"/>
      <c r="E76" s="161">
        <v>2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0"/>
      <c r="X76" s="150"/>
      <c r="Y76" s="150"/>
      <c r="Z76" s="150"/>
      <c r="AA76" s="150"/>
      <c r="AB76" s="150"/>
      <c r="AC76" s="150"/>
      <c r="AD76" s="150"/>
      <c r="AE76" s="150" t="s">
        <v>115</v>
      </c>
      <c r="AF76" s="150">
        <v>0</v>
      </c>
      <c r="AG76" s="150"/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</row>
    <row r="77" spans="1:58" outlineLevel="1" x14ac:dyDescent="0.2">
      <c r="A77" s="157"/>
      <c r="B77" s="158"/>
      <c r="C77" s="185" t="s">
        <v>197</v>
      </c>
      <c r="D77" s="160"/>
      <c r="E77" s="161">
        <v>2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0"/>
      <c r="X77" s="150"/>
      <c r="Y77" s="150"/>
      <c r="Z77" s="150"/>
      <c r="AA77" s="150"/>
      <c r="AB77" s="150"/>
      <c r="AC77" s="150"/>
      <c r="AD77" s="150"/>
      <c r="AE77" s="150" t="s">
        <v>115</v>
      </c>
      <c r="AF77" s="150">
        <v>0</v>
      </c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</row>
    <row r="78" spans="1:58" outlineLevel="1" x14ac:dyDescent="0.2">
      <c r="A78" s="157"/>
      <c r="B78" s="158"/>
      <c r="C78" s="185" t="s">
        <v>198</v>
      </c>
      <c r="D78" s="160"/>
      <c r="E78" s="161">
        <v>2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0"/>
      <c r="X78" s="150"/>
      <c r="Y78" s="150"/>
      <c r="Z78" s="150"/>
      <c r="AA78" s="150"/>
      <c r="AB78" s="150"/>
      <c r="AC78" s="150"/>
      <c r="AD78" s="150"/>
      <c r="AE78" s="150" t="s">
        <v>115</v>
      </c>
      <c r="AF78" s="150">
        <v>0</v>
      </c>
      <c r="AG78" s="150"/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</row>
    <row r="79" spans="1:58" outlineLevel="1" x14ac:dyDescent="0.2">
      <c r="A79" s="157"/>
      <c r="B79" s="158"/>
      <c r="C79" s="185" t="s">
        <v>199</v>
      </c>
      <c r="D79" s="160"/>
      <c r="E79" s="161">
        <v>5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0"/>
      <c r="X79" s="150"/>
      <c r="Y79" s="150"/>
      <c r="Z79" s="150"/>
      <c r="AA79" s="150"/>
      <c r="AB79" s="150"/>
      <c r="AC79" s="150"/>
      <c r="AD79" s="150"/>
      <c r="AE79" s="150" t="s">
        <v>115</v>
      </c>
      <c r="AF79" s="150">
        <v>0</v>
      </c>
      <c r="AG79" s="150"/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</row>
    <row r="80" spans="1:58" outlineLevel="1" x14ac:dyDescent="0.2">
      <c r="A80" s="157"/>
      <c r="B80" s="158"/>
      <c r="C80" s="185" t="s">
        <v>200</v>
      </c>
      <c r="D80" s="160"/>
      <c r="E80" s="161">
        <v>1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0"/>
      <c r="X80" s="150"/>
      <c r="Y80" s="150"/>
      <c r="Z80" s="150"/>
      <c r="AA80" s="150"/>
      <c r="AB80" s="150"/>
      <c r="AC80" s="150"/>
      <c r="AD80" s="150"/>
      <c r="AE80" s="150" t="s">
        <v>115</v>
      </c>
      <c r="AF80" s="150">
        <v>0</v>
      </c>
      <c r="AG80" s="150"/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</row>
    <row r="81" spans="1:58" outlineLevel="1" x14ac:dyDescent="0.2">
      <c r="A81" s="157"/>
      <c r="B81" s="158"/>
      <c r="C81" s="185" t="s">
        <v>201</v>
      </c>
      <c r="D81" s="160"/>
      <c r="E81" s="161">
        <v>1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0"/>
      <c r="X81" s="150"/>
      <c r="Y81" s="150"/>
      <c r="Z81" s="150"/>
      <c r="AA81" s="150"/>
      <c r="AB81" s="150"/>
      <c r="AC81" s="150"/>
      <c r="AD81" s="150"/>
      <c r="AE81" s="150" t="s">
        <v>115</v>
      </c>
      <c r="AF81" s="150">
        <v>0</v>
      </c>
      <c r="AG81" s="150"/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</row>
    <row r="82" spans="1:58" outlineLevel="1" x14ac:dyDescent="0.2">
      <c r="A82" s="157"/>
      <c r="B82" s="158"/>
      <c r="C82" s="185" t="s">
        <v>202</v>
      </c>
      <c r="D82" s="160"/>
      <c r="E82" s="161">
        <v>1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0"/>
      <c r="X82" s="150"/>
      <c r="Y82" s="150"/>
      <c r="Z82" s="150"/>
      <c r="AA82" s="150"/>
      <c r="AB82" s="150"/>
      <c r="AC82" s="150"/>
      <c r="AD82" s="150"/>
      <c r="AE82" s="150" t="s">
        <v>115</v>
      </c>
      <c r="AF82" s="150">
        <v>0</v>
      </c>
      <c r="AG82" s="150"/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</row>
    <row r="83" spans="1:58" outlineLevel="1" x14ac:dyDescent="0.2">
      <c r="A83" s="157"/>
      <c r="B83" s="158"/>
      <c r="C83" s="185" t="s">
        <v>203</v>
      </c>
      <c r="D83" s="160"/>
      <c r="E83" s="161">
        <v>3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0"/>
      <c r="X83" s="150"/>
      <c r="Y83" s="150"/>
      <c r="Z83" s="150"/>
      <c r="AA83" s="150"/>
      <c r="AB83" s="150"/>
      <c r="AC83" s="150"/>
      <c r="AD83" s="150"/>
      <c r="AE83" s="150" t="s">
        <v>115</v>
      </c>
      <c r="AF83" s="150">
        <v>0</v>
      </c>
      <c r="AG83" s="150"/>
      <c r="AH83" s="150"/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</row>
    <row r="84" spans="1:58" outlineLevel="1" x14ac:dyDescent="0.2">
      <c r="A84" s="157"/>
      <c r="B84" s="158"/>
      <c r="C84" s="185" t="s">
        <v>204</v>
      </c>
      <c r="D84" s="160"/>
      <c r="E84" s="161">
        <v>2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0"/>
      <c r="X84" s="150"/>
      <c r="Y84" s="150"/>
      <c r="Z84" s="150"/>
      <c r="AA84" s="150"/>
      <c r="AB84" s="150"/>
      <c r="AC84" s="150"/>
      <c r="AD84" s="150"/>
      <c r="AE84" s="150" t="s">
        <v>115</v>
      </c>
      <c r="AF84" s="150">
        <v>0</v>
      </c>
      <c r="AG84" s="150"/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</row>
    <row r="85" spans="1:58" outlineLevel="1" x14ac:dyDescent="0.2">
      <c r="A85" s="157"/>
      <c r="B85" s="158"/>
      <c r="C85" s="185" t="s">
        <v>205</v>
      </c>
      <c r="D85" s="160"/>
      <c r="E85" s="161">
        <v>3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0"/>
      <c r="X85" s="150"/>
      <c r="Y85" s="150"/>
      <c r="Z85" s="150"/>
      <c r="AA85" s="150"/>
      <c r="AB85" s="150"/>
      <c r="AC85" s="150"/>
      <c r="AD85" s="150"/>
      <c r="AE85" s="150" t="s">
        <v>115</v>
      </c>
      <c r="AF85" s="150">
        <v>0</v>
      </c>
      <c r="AG85" s="150"/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</row>
    <row r="86" spans="1:58" outlineLevel="1" x14ac:dyDescent="0.2">
      <c r="A86" s="157"/>
      <c r="B86" s="158"/>
      <c r="C86" s="185" t="s">
        <v>206</v>
      </c>
      <c r="D86" s="160"/>
      <c r="E86" s="161">
        <v>3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0"/>
      <c r="X86" s="150"/>
      <c r="Y86" s="150"/>
      <c r="Z86" s="150"/>
      <c r="AA86" s="150"/>
      <c r="AB86" s="150"/>
      <c r="AC86" s="150"/>
      <c r="AD86" s="150"/>
      <c r="AE86" s="150" t="s">
        <v>115</v>
      </c>
      <c r="AF86" s="150">
        <v>0</v>
      </c>
      <c r="AG86" s="150"/>
      <c r="AH86" s="150"/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</row>
    <row r="87" spans="1:58" outlineLevel="1" x14ac:dyDescent="0.2">
      <c r="A87" s="157"/>
      <c r="B87" s="158"/>
      <c r="C87" s="185" t="s">
        <v>207</v>
      </c>
      <c r="D87" s="160"/>
      <c r="E87" s="161">
        <v>3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0"/>
      <c r="X87" s="150"/>
      <c r="Y87" s="150"/>
      <c r="Z87" s="150"/>
      <c r="AA87" s="150"/>
      <c r="AB87" s="150"/>
      <c r="AC87" s="150"/>
      <c r="AD87" s="150"/>
      <c r="AE87" s="150" t="s">
        <v>115</v>
      </c>
      <c r="AF87" s="150">
        <v>0</v>
      </c>
      <c r="AG87" s="150"/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</row>
    <row r="88" spans="1:58" outlineLevel="1" x14ac:dyDescent="0.2">
      <c r="A88" s="157"/>
      <c r="B88" s="158"/>
      <c r="C88" s="185" t="s">
        <v>208</v>
      </c>
      <c r="D88" s="160"/>
      <c r="E88" s="161">
        <v>3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0"/>
      <c r="X88" s="150"/>
      <c r="Y88" s="150"/>
      <c r="Z88" s="150"/>
      <c r="AA88" s="150"/>
      <c r="AB88" s="150"/>
      <c r="AC88" s="150"/>
      <c r="AD88" s="150"/>
      <c r="AE88" s="150" t="s">
        <v>115</v>
      </c>
      <c r="AF88" s="150">
        <v>0</v>
      </c>
      <c r="AG88" s="150"/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</row>
    <row r="89" spans="1:58" outlineLevel="1" x14ac:dyDescent="0.2">
      <c r="A89" s="157"/>
      <c r="B89" s="158"/>
      <c r="C89" s="185" t="s">
        <v>209</v>
      </c>
      <c r="D89" s="160"/>
      <c r="E89" s="161">
        <v>1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0"/>
      <c r="X89" s="150"/>
      <c r="Y89" s="150"/>
      <c r="Z89" s="150"/>
      <c r="AA89" s="150"/>
      <c r="AB89" s="150"/>
      <c r="AC89" s="150"/>
      <c r="AD89" s="150"/>
      <c r="AE89" s="150" t="s">
        <v>115</v>
      </c>
      <c r="AF89" s="150">
        <v>0</v>
      </c>
      <c r="AG89" s="150"/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</row>
    <row r="90" spans="1:58" outlineLevel="1" x14ac:dyDescent="0.2">
      <c r="A90" s="157"/>
      <c r="B90" s="158"/>
      <c r="C90" s="185" t="s">
        <v>210</v>
      </c>
      <c r="D90" s="160"/>
      <c r="E90" s="161">
        <v>3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0"/>
      <c r="X90" s="150"/>
      <c r="Y90" s="150"/>
      <c r="Z90" s="150"/>
      <c r="AA90" s="150"/>
      <c r="AB90" s="150"/>
      <c r="AC90" s="150"/>
      <c r="AD90" s="150"/>
      <c r="AE90" s="150" t="s">
        <v>115</v>
      </c>
      <c r="AF90" s="150">
        <v>0</v>
      </c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</row>
    <row r="91" spans="1:58" outlineLevel="1" x14ac:dyDescent="0.2">
      <c r="A91" s="157"/>
      <c r="B91" s="158"/>
      <c r="C91" s="185" t="s">
        <v>211</v>
      </c>
      <c r="D91" s="160"/>
      <c r="E91" s="161">
        <v>2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0"/>
      <c r="X91" s="150"/>
      <c r="Y91" s="150"/>
      <c r="Z91" s="150"/>
      <c r="AA91" s="150"/>
      <c r="AB91" s="150"/>
      <c r="AC91" s="150"/>
      <c r="AD91" s="150"/>
      <c r="AE91" s="150" t="s">
        <v>115</v>
      </c>
      <c r="AF91" s="150">
        <v>0</v>
      </c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</row>
    <row r="92" spans="1:58" outlineLevel="1" x14ac:dyDescent="0.2">
      <c r="A92" s="157"/>
      <c r="B92" s="158"/>
      <c r="C92" s="185" t="s">
        <v>212</v>
      </c>
      <c r="D92" s="160"/>
      <c r="E92" s="161">
        <v>4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0"/>
      <c r="X92" s="150"/>
      <c r="Y92" s="150"/>
      <c r="Z92" s="150"/>
      <c r="AA92" s="150"/>
      <c r="AB92" s="150"/>
      <c r="AC92" s="150"/>
      <c r="AD92" s="150"/>
      <c r="AE92" s="150" t="s">
        <v>115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</row>
    <row r="93" spans="1:58" outlineLevel="1" x14ac:dyDescent="0.2">
      <c r="A93" s="157"/>
      <c r="B93" s="158"/>
      <c r="C93" s="185" t="s">
        <v>213</v>
      </c>
      <c r="D93" s="160"/>
      <c r="E93" s="161">
        <v>3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0"/>
      <c r="X93" s="150"/>
      <c r="Y93" s="150"/>
      <c r="Z93" s="150"/>
      <c r="AA93" s="150"/>
      <c r="AB93" s="150"/>
      <c r="AC93" s="150"/>
      <c r="AD93" s="150"/>
      <c r="AE93" s="150" t="s">
        <v>115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</row>
    <row r="94" spans="1:58" outlineLevel="1" x14ac:dyDescent="0.2">
      <c r="A94" s="157"/>
      <c r="B94" s="158"/>
      <c r="C94" s="185" t="s">
        <v>214</v>
      </c>
      <c r="D94" s="160"/>
      <c r="E94" s="161">
        <v>3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0"/>
      <c r="X94" s="150"/>
      <c r="Y94" s="150"/>
      <c r="Z94" s="150"/>
      <c r="AA94" s="150"/>
      <c r="AB94" s="150"/>
      <c r="AC94" s="150"/>
      <c r="AD94" s="150"/>
      <c r="AE94" s="150" t="s">
        <v>115</v>
      </c>
      <c r="AF94" s="150">
        <v>0</v>
      </c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</row>
    <row r="95" spans="1:58" outlineLevel="1" x14ac:dyDescent="0.2">
      <c r="A95" s="157"/>
      <c r="B95" s="158"/>
      <c r="C95" s="185" t="s">
        <v>215</v>
      </c>
      <c r="D95" s="160"/>
      <c r="E95" s="161">
        <v>3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0"/>
      <c r="X95" s="150"/>
      <c r="Y95" s="150"/>
      <c r="Z95" s="150"/>
      <c r="AA95" s="150"/>
      <c r="AB95" s="150"/>
      <c r="AC95" s="150"/>
      <c r="AD95" s="150"/>
      <c r="AE95" s="150" t="s">
        <v>115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</row>
    <row r="96" spans="1:58" outlineLevel="1" x14ac:dyDescent="0.2">
      <c r="A96" s="157"/>
      <c r="B96" s="158"/>
      <c r="C96" s="185" t="s">
        <v>216</v>
      </c>
      <c r="D96" s="160"/>
      <c r="E96" s="161">
        <v>3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0"/>
      <c r="X96" s="150"/>
      <c r="Y96" s="150"/>
      <c r="Z96" s="150"/>
      <c r="AA96" s="150"/>
      <c r="AB96" s="150"/>
      <c r="AC96" s="150"/>
      <c r="AD96" s="150"/>
      <c r="AE96" s="150" t="s">
        <v>115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</row>
    <row r="97" spans="1:58" outlineLevel="1" x14ac:dyDescent="0.2">
      <c r="A97" s="157"/>
      <c r="B97" s="158"/>
      <c r="C97" s="185" t="s">
        <v>217</v>
      </c>
      <c r="D97" s="160"/>
      <c r="E97" s="161">
        <v>2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0"/>
      <c r="X97" s="150"/>
      <c r="Y97" s="150"/>
      <c r="Z97" s="150"/>
      <c r="AA97" s="150"/>
      <c r="AB97" s="150"/>
      <c r="AC97" s="150"/>
      <c r="AD97" s="150"/>
      <c r="AE97" s="150" t="s">
        <v>115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</row>
    <row r="98" spans="1:58" outlineLevel="1" x14ac:dyDescent="0.2">
      <c r="A98" s="157"/>
      <c r="B98" s="158"/>
      <c r="C98" s="185" t="s">
        <v>218</v>
      </c>
      <c r="D98" s="160"/>
      <c r="E98" s="161">
        <v>2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0"/>
      <c r="X98" s="150"/>
      <c r="Y98" s="150"/>
      <c r="Z98" s="150"/>
      <c r="AA98" s="150"/>
      <c r="AB98" s="150"/>
      <c r="AC98" s="150"/>
      <c r="AD98" s="150"/>
      <c r="AE98" s="150" t="s">
        <v>115</v>
      </c>
      <c r="AF98" s="150">
        <v>0</v>
      </c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</row>
    <row r="99" spans="1:58" ht="22.5" outlineLevel="1" x14ac:dyDescent="0.2">
      <c r="A99" s="170">
        <v>20</v>
      </c>
      <c r="B99" s="171" t="s">
        <v>219</v>
      </c>
      <c r="C99" s="184" t="s">
        <v>220</v>
      </c>
      <c r="D99" s="172" t="s">
        <v>155</v>
      </c>
      <c r="E99" s="173">
        <v>5</v>
      </c>
      <c r="F99" s="174"/>
      <c r="G99" s="175">
        <f>ROUND(E99*F99,2)</f>
        <v>0</v>
      </c>
      <c r="H99" s="174">
        <v>11.09</v>
      </c>
      <c r="I99" s="175">
        <f>ROUND(E99*H99,2)</f>
        <v>55.45</v>
      </c>
      <c r="J99" s="174">
        <v>516.91</v>
      </c>
      <c r="K99" s="175">
        <f>ROUND(E99*J99,2)</f>
        <v>2584.5500000000002</v>
      </c>
      <c r="L99" s="175">
        <v>21</v>
      </c>
      <c r="M99" s="175">
        <f>G99*(1+L99/100)</f>
        <v>0</v>
      </c>
      <c r="N99" s="175">
        <v>9.8999999999999999E-4</v>
      </c>
      <c r="O99" s="175">
        <f>ROUND(E99*N99,2)</f>
        <v>0</v>
      </c>
      <c r="P99" s="175">
        <v>0</v>
      </c>
      <c r="Q99" s="175">
        <f>ROUND(E99*P99,2)</f>
        <v>0</v>
      </c>
      <c r="R99" s="175"/>
      <c r="S99" s="159">
        <v>0.49099999999999999</v>
      </c>
      <c r="T99" s="159">
        <f>ROUND(E99*S99,2)</f>
        <v>2.46</v>
      </c>
      <c r="U99" s="159"/>
      <c r="V99" s="159" t="s">
        <v>112</v>
      </c>
      <c r="W99" s="150"/>
      <c r="X99" s="150"/>
      <c r="Y99" s="150"/>
      <c r="Z99" s="150"/>
      <c r="AA99" s="150"/>
      <c r="AB99" s="150"/>
      <c r="AC99" s="150"/>
      <c r="AD99" s="150"/>
      <c r="AE99" s="150" t="s">
        <v>113</v>
      </c>
      <c r="AF99" s="150"/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</row>
    <row r="100" spans="1:58" outlineLevel="1" x14ac:dyDescent="0.2">
      <c r="A100" s="157"/>
      <c r="B100" s="158"/>
      <c r="C100" s="185" t="s">
        <v>156</v>
      </c>
      <c r="D100" s="160"/>
      <c r="E100" s="161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0"/>
      <c r="X100" s="150"/>
      <c r="Y100" s="150"/>
      <c r="Z100" s="150"/>
      <c r="AA100" s="150"/>
      <c r="AB100" s="150"/>
      <c r="AC100" s="150"/>
      <c r="AD100" s="150"/>
      <c r="AE100" s="150" t="s">
        <v>115</v>
      </c>
      <c r="AF100" s="150">
        <v>0</v>
      </c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</row>
    <row r="101" spans="1:58" outlineLevel="1" x14ac:dyDescent="0.2">
      <c r="A101" s="157"/>
      <c r="B101" s="158"/>
      <c r="C101" s="185" t="s">
        <v>221</v>
      </c>
      <c r="D101" s="160"/>
      <c r="E101" s="161">
        <v>5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0"/>
      <c r="X101" s="150"/>
      <c r="Y101" s="150"/>
      <c r="Z101" s="150"/>
      <c r="AA101" s="150"/>
      <c r="AB101" s="150"/>
      <c r="AC101" s="150"/>
      <c r="AD101" s="150"/>
      <c r="AE101" s="150" t="s">
        <v>115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</row>
    <row r="102" spans="1:58" ht="22.5" outlineLevel="1" x14ac:dyDescent="0.2">
      <c r="A102" s="170">
        <v>21</v>
      </c>
      <c r="B102" s="171" t="s">
        <v>222</v>
      </c>
      <c r="C102" s="184" t="s">
        <v>223</v>
      </c>
      <c r="D102" s="172" t="s">
        <v>155</v>
      </c>
      <c r="E102" s="173">
        <v>42</v>
      </c>
      <c r="F102" s="174"/>
      <c r="G102" s="175">
        <f>ROUND(E102*F102,2)</f>
        <v>0</v>
      </c>
      <c r="H102" s="174">
        <v>15.13</v>
      </c>
      <c r="I102" s="175">
        <f>ROUND(E102*H102,2)</f>
        <v>635.46</v>
      </c>
      <c r="J102" s="174">
        <v>764.87</v>
      </c>
      <c r="K102" s="175">
        <f>ROUND(E102*J102,2)</f>
        <v>32124.54</v>
      </c>
      <c r="L102" s="175">
        <v>21</v>
      </c>
      <c r="M102" s="175">
        <f>G102*(1+L102/100)</f>
        <v>0</v>
      </c>
      <c r="N102" s="175">
        <v>9.8999999999999999E-4</v>
      </c>
      <c r="O102" s="175">
        <f>ROUND(E102*N102,2)</f>
        <v>0.04</v>
      </c>
      <c r="P102" s="175">
        <v>0</v>
      </c>
      <c r="Q102" s="175">
        <f>ROUND(E102*P102,2)</f>
        <v>0</v>
      </c>
      <c r="R102" s="175"/>
      <c r="S102" s="159">
        <v>0.53200000000000003</v>
      </c>
      <c r="T102" s="159">
        <f>ROUND(E102*S102,2)</f>
        <v>22.34</v>
      </c>
      <c r="U102" s="159"/>
      <c r="V102" s="159" t="s">
        <v>112</v>
      </c>
      <c r="W102" s="150"/>
      <c r="X102" s="150"/>
      <c r="Y102" s="150"/>
      <c r="Z102" s="150"/>
      <c r="AA102" s="150"/>
      <c r="AB102" s="150"/>
      <c r="AC102" s="150"/>
      <c r="AD102" s="150"/>
      <c r="AE102" s="150" t="s">
        <v>113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</row>
    <row r="103" spans="1:58" outlineLevel="1" x14ac:dyDescent="0.2">
      <c r="A103" s="157"/>
      <c r="B103" s="158"/>
      <c r="C103" s="185" t="s">
        <v>156</v>
      </c>
      <c r="D103" s="160"/>
      <c r="E103" s="161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0"/>
      <c r="X103" s="150"/>
      <c r="Y103" s="150"/>
      <c r="Z103" s="150"/>
      <c r="AA103" s="150"/>
      <c r="AB103" s="150"/>
      <c r="AC103" s="150"/>
      <c r="AD103" s="150"/>
      <c r="AE103" s="150" t="s">
        <v>115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</row>
    <row r="104" spans="1:58" ht="22.5" outlineLevel="1" x14ac:dyDescent="0.2">
      <c r="A104" s="157"/>
      <c r="B104" s="158"/>
      <c r="C104" s="185" t="s">
        <v>224</v>
      </c>
      <c r="D104" s="160"/>
      <c r="E104" s="161">
        <v>2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0"/>
      <c r="X104" s="150"/>
      <c r="Y104" s="150"/>
      <c r="Z104" s="150"/>
      <c r="AA104" s="150"/>
      <c r="AB104" s="150"/>
      <c r="AC104" s="150"/>
      <c r="AD104" s="150"/>
      <c r="AE104" s="150" t="s">
        <v>115</v>
      </c>
      <c r="AF104" s="150">
        <v>0</v>
      </c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</row>
    <row r="105" spans="1:58" ht="22.5" outlineLevel="1" x14ac:dyDescent="0.2">
      <c r="A105" s="157"/>
      <c r="B105" s="158"/>
      <c r="C105" s="185" t="s">
        <v>225</v>
      </c>
      <c r="D105" s="160"/>
      <c r="E105" s="161">
        <v>2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0"/>
      <c r="X105" s="150"/>
      <c r="Y105" s="150"/>
      <c r="Z105" s="150"/>
      <c r="AA105" s="150"/>
      <c r="AB105" s="150"/>
      <c r="AC105" s="150"/>
      <c r="AD105" s="150"/>
      <c r="AE105" s="150" t="s">
        <v>115</v>
      </c>
      <c r="AF105" s="150">
        <v>0</v>
      </c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</row>
    <row r="106" spans="1:58" outlineLevel="1" x14ac:dyDescent="0.2">
      <c r="A106" s="157"/>
      <c r="B106" s="158"/>
      <c r="C106" s="185" t="s">
        <v>226</v>
      </c>
      <c r="D106" s="160"/>
      <c r="E106" s="161">
        <v>2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0"/>
      <c r="X106" s="150"/>
      <c r="Y106" s="150"/>
      <c r="Z106" s="150"/>
      <c r="AA106" s="150"/>
      <c r="AB106" s="150"/>
      <c r="AC106" s="150"/>
      <c r="AD106" s="150"/>
      <c r="AE106" s="150" t="s">
        <v>115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</row>
    <row r="107" spans="1:58" ht="22.5" outlineLevel="1" x14ac:dyDescent="0.2">
      <c r="A107" s="157"/>
      <c r="B107" s="158"/>
      <c r="C107" s="185" t="s">
        <v>227</v>
      </c>
      <c r="D107" s="160"/>
      <c r="E107" s="161">
        <v>2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0"/>
      <c r="X107" s="150"/>
      <c r="Y107" s="150"/>
      <c r="Z107" s="150"/>
      <c r="AA107" s="150"/>
      <c r="AB107" s="150"/>
      <c r="AC107" s="150"/>
      <c r="AD107" s="150"/>
      <c r="AE107" s="150" t="s">
        <v>115</v>
      </c>
      <c r="AF107" s="150">
        <v>0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</row>
    <row r="108" spans="1:58" outlineLevel="1" x14ac:dyDescent="0.2">
      <c r="A108" s="157"/>
      <c r="B108" s="158"/>
      <c r="C108" s="185" t="s">
        <v>228</v>
      </c>
      <c r="D108" s="160"/>
      <c r="E108" s="161">
        <v>3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0"/>
      <c r="X108" s="150"/>
      <c r="Y108" s="150"/>
      <c r="Z108" s="150"/>
      <c r="AA108" s="150"/>
      <c r="AB108" s="150"/>
      <c r="AC108" s="150"/>
      <c r="AD108" s="150"/>
      <c r="AE108" s="150" t="s">
        <v>115</v>
      </c>
      <c r="AF108" s="150">
        <v>0</v>
      </c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</row>
    <row r="109" spans="1:58" outlineLevel="1" x14ac:dyDescent="0.2">
      <c r="A109" s="157"/>
      <c r="B109" s="158"/>
      <c r="C109" s="185" t="s">
        <v>229</v>
      </c>
      <c r="D109" s="160"/>
      <c r="E109" s="161">
        <v>3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0"/>
      <c r="X109" s="150"/>
      <c r="Y109" s="150"/>
      <c r="Z109" s="150"/>
      <c r="AA109" s="150"/>
      <c r="AB109" s="150"/>
      <c r="AC109" s="150"/>
      <c r="AD109" s="150"/>
      <c r="AE109" s="150" t="s">
        <v>115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</row>
    <row r="110" spans="1:58" outlineLevel="1" x14ac:dyDescent="0.2">
      <c r="A110" s="157"/>
      <c r="B110" s="158"/>
      <c r="C110" s="185" t="s">
        <v>230</v>
      </c>
      <c r="D110" s="160"/>
      <c r="E110" s="161">
        <v>6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0"/>
      <c r="X110" s="150"/>
      <c r="Y110" s="150"/>
      <c r="Z110" s="150"/>
      <c r="AA110" s="150"/>
      <c r="AB110" s="150"/>
      <c r="AC110" s="150"/>
      <c r="AD110" s="150"/>
      <c r="AE110" s="150" t="s">
        <v>115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</row>
    <row r="111" spans="1:58" outlineLevel="1" x14ac:dyDescent="0.2">
      <c r="A111" s="157"/>
      <c r="B111" s="158"/>
      <c r="C111" s="185" t="s">
        <v>231</v>
      </c>
      <c r="D111" s="160"/>
      <c r="E111" s="161">
        <v>3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0"/>
      <c r="X111" s="150"/>
      <c r="Y111" s="150"/>
      <c r="Z111" s="150"/>
      <c r="AA111" s="150"/>
      <c r="AB111" s="150"/>
      <c r="AC111" s="150"/>
      <c r="AD111" s="150"/>
      <c r="AE111" s="150" t="s">
        <v>115</v>
      </c>
      <c r="AF111" s="150">
        <v>0</v>
      </c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</row>
    <row r="112" spans="1:58" outlineLevel="1" x14ac:dyDescent="0.2">
      <c r="A112" s="157"/>
      <c r="B112" s="158"/>
      <c r="C112" s="185" t="s">
        <v>232</v>
      </c>
      <c r="D112" s="160"/>
      <c r="E112" s="161">
        <v>6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0"/>
      <c r="X112" s="150"/>
      <c r="Y112" s="150"/>
      <c r="Z112" s="150"/>
      <c r="AA112" s="150"/>
      <c r="AB112" s="150"/>
      <c r="AC112" s="150"/>
      <c r="AD112" s="150"/>
      <c r="AE112" s="150" t="s">
        <v>115</v>
      </c>
      <c r="AF112" s="150">
        <v>0</v>
      </c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</row>
    <row r="113" spans="1:58" outlineLevel="1" x14ac:dyDescent="0.2">
      <c r="A113" s="157"/>
      <c r="B113" s="158"/>
      <c r="C113" s="185" t="s">
        <v>233</v>
      </c>
      <c r="D113" s="160"/>
      <c r="E113" s="161">
        <v>3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0"/>
      <c r="X113" s="150"/>
      <c r="Y113" s="150"/>
      <c r="Z113" s="150"/>
      <c r="AA113" s="150"/>
      <c r="AB113" s="150"/>
      <c r="AC113" s="150"/>
      <c r="AD113" s="150"/>
      <c r="AE113" s="150" t="s">
        <v>115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</row>
    <row r="114" spans="1:58" outlineLevel="1" x14ac:dyDescent="0.2">
      <c r="A114" s="157"/>
      <c r="B114" s="158"/>
      <c r="C114" s="185" t="s">
        <v>234</v>
      </c>
      <c r="D114" s="160"/>
      <c r="E114" s="161">
        <v>3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0"/>
      <c r="X114" s="150"/>
      <c r="Y114" s="150"/>
      <c r="Z114" s="150"/>
      <c r="AA114" s="150"/>
      <c r="AB114" s="150"/>
      <c r="AC114" s="150"/>
      <c r="AD114" s="150"/>
      <c r="AE114" s="150" t="s">
        <v>115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</row>
    <row r="115" spans="1:58" outlineLevel="1" x14ac:dyDescent="0.2">
      <c r="A115" s="157"/>
      <c r="B115" s="158"/>
      <c r="C115" s="185" t="s">
        <v>235</v>
      </c>
      <c r="D115" s="160"/>
      <c r="E115" s="161">
        <v>3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0"/>
      <c r="X115" s="150"/>
      <c r="Y115" s="150"/>
      <c r="Z115" s="150"/>
      <c r="AA115" s="150"/>
      <c r="AB115" s="150"/>
      <c r="AC115" s="150"/>
      <c r="AD115" s="150"/>
      <c r="AE115" s="150" t="s">
        <v>115</v>
      </c>
      <c r="AF115" s="150">
        <v>0</v>
      </c>
      <c r="AG115" s="150"/>
      <c r="AH115" s="150"/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</row>
    <row r="116" spans="1:58" ht="22.5" outlineLevel="1" x14ac:dyDescent="0.2">
      <c r="A116" s="157"/>
      <c r="B116" s="158"/>
      <c r="C116" s="185" t="s">
        <v>236</v>
      </c>
      <c r="D116" s="160"/>
      <c r="E116" s="161">
        <v>2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0"/>
      <c r="X116" s="150"/>
      <c r="Y116" s="150"/>
      <c r="Z116" s="150"/>
      <c r="AA116" s="150"/>
      <c r="AB116" s="150"/>
      <c r="AC116" s="150"/>
      <c r="AD116" s="150"/>
      <c r="AE116" s="150" t="s">
        <v>115</v>
      </c>
      <c r="AF116" s="150">
        <v>0</v>
      </c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</row>
    <row r="117" spans="1:58" ht="22.5" outlineLevel="1" x14ac:dyDescent="0.2">
      <c r="A117" s="157"/>
      <c r="B117" s="158"/>
      <c r="C117" s="185" t="s">
        <v>237</v>
      </c>
      <c r="D117" s="160"/>
      <c r="E117" s="161">
        <v>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0"/>
      <c r="X117" s="150"/>
      <c r="Y117" s="150"/>
      <c r="Z117" s="150"/>
      <c r="AA117" s="150"/>
      <c r="AB117" s="150"/>
      <c r="AC117" s="150"/>
      <c r="AD117" s="150"/>
      <c r="AE117" s="150" t="s">
        <v>115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</row>
    <row r="118" spans="1:58" ht="22.5" outlineLevel="1" x14ac:dyDescent="0.2">
      <c r="A118" s="170">
        <v>22</v>
      </c>
      <c r="B118" s="171" t="s">
        <v>238</v>
      </c>
      <c r="C118" s="184" t="s">
        <v>239</v>
      </c>
      <c r="D118" s="172" t="s">
        <v>240</v>
      </c>
      <c r="E118" s="173">
        <v>4</v>
      </c>
      <c r="F118" s="174"/>
      <c r="G118" s="175">
        <f>ROUND(E118*F118,2)</f>
        <v>0</v>
      </c>
      <c r="H118" s="174">
        <v>0</v>
      </c>
      <c r="I118" s="175">
        <f>ROUND(E118*H118,2)</f>
        <v>0</v>
      </c>
      <c r="J118" s="174">
        <v>996</v>
      </c>
      <c r="K118" s="175">
        <f>ROUND(E118*J118,2)</f>
        <v>3984</v>
      </c>
      <c r="L118" s="175">
        <v>21</v>
      </c>
      <c r="M118" s="175">
        <f>G118*(1+L118/100)</f>
        <v>0</v>
      </c>
      <c r="N118" s="175">
        <v>9.8999999999999999E-4</v>
      </c>
      <c r="O118" s="175">
        <f>ROUND(E118*N118,2)</f>
        <v>0</v>
      </c>
      <c r="P118" s="175">
        <v>0</v>
      </c>
      <c r="Q118" s="175">
        <f>ROUND(E118*P118,2)</f>
        <v>0</v>
      </c>
      <c r="R118" s="175"/>
      <c r="S118" s="159">
        <v>0</v>
      </c>
      <c r="T118" s="159">
        <f>ROUND(E118*S118,2)</f>
        <v>0</v>
      </c>
      <c r="U118" s="159"/>
      <c r="V118" s="159" t="s">
        <v>112</v>
      </c>
      <c r="W118" s="150"/>
      <c r="X118" s="150"/>
      <c r="Y118" s="150"/>
      <c r="Z118" s="150"/>
      <c r="AA118" s="150"/>
      <c r="AB118" s="150"/>
      <c r="AC118" s="150"/>
      <c r="AD118" s="150"/>
      <c r="AE118" s="150" t="s">
        <v>113</v>
      </c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</row>
    <row r="119" spans="1:58" outlineLevel="1" x14ac:dyDescent="0.2">
      <c r="A119" s="157"/>
      <c r="B119" s="158"/>
      <c r="C119" s="185" t="s">
        <v>156</v>
      </c>
      <c r="D119" s="160"/>
      <c r="E119" s="161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0"/>
      <c r="X119" s="150"/>
      <c r="Y119" s="150"/>
      <c r="Z119" s="150"/>
      <c r="AA119" s="150"/>
      <c r="AB119" s="150"/>
      <c r="AC119" s="150"/>
      <c r="AD119" s="150"/>
      <c r="AE119" s="150" t="s">
        <v>115</v>
      </c>
      <c r="AF119" s="150">
        <v>0</v>
      </c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</row>
    <row r="120" spans="1:58" ht="22.5" outlineLevel="1" x14ac:dyDescent="0.2">
      <c r="A120" s="157"/>
      <c r="B120" s="158"/>
      <c r="C120" s="185" t="s">
        <v>241</v>
      </c>
      <c r="D120" s="160"/>
      <c r="E120" s="161">
        <v>2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0"/>
      <c r="X120" s="150"/>
      <c r="Y120" s="150"/>
      <c r="Z120" s="150"/>
      <c r="AA120" s="150"/>
      <c r="AB120" s="150"/>
      <c r="AC120" s="150"/>
      <c r="AD120" s="150"/>
      <c r="AE120" s="150" t="s">
        <v>115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</row>
    <row r="121" spans="1:58" ht="22.5" outlineLevel="1" x14ac:dyDescent="0.2">
      <c r="A121" s="157"/>
      <c r="B121" s="158"/>
      <c r="C121" s="185" t="s">
        <v>242</v>
      </c>
      <c r="D121" s="160"/>
      <c r="E121" s="161">
        <v>2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0"/>
      <c r="X121" s="150"/>
      <c r="Y121" s="150"/>
      <c r="Z121" s="150"/>
      <c r="AA121" s="150"/>
      <c r="AB121" s="150"/>
      <c r="AC121" s="150"/>
      <c r="AD121" s="150"/>
      <c r="AE121" s="150" t="s">
        <v>115</v>
      </c>
      <c r="AF121" s="150">
        <v>0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</row>
    <row r="122" spans="1:58" outlineLevel="1" x14ac:dyDescent="0.2">
      <c r="A122" s="170">
        <v>23</v>
      </c>
      <c r="B122" s="171" t="s">
        <v>243</v>
      </c>
      <c r="C122" s="184" t="s">
        <v>244</v>
      </c>
      <c r="D122" s="172" t="s">
        <v>155</v>
      </c>
      <c r="E122" s="173">
        <v>80</v>
      </c>
      <c r="F122" s="174"/>
      <c r="G122" s="175">
        <f>ROUND(E122*F122,2)</f>
        <v>0</v>
      </c>
      <c r="H122" s="174">
        <v>0</v>
      </c>
      <c r="I122" s="175">
        <f>ROUND(E122*H122,2)</f>
        <v>0</v>
      </c>
      <c r="J122" s="174">
        <v>66.3</v>
      </c>
      <c r="K122" s="175">
        <f>ROUND(E122*J122,2)</f>
        <v>5304</v>
      </c>
      <c r="L122" s="175">
        <v>21</v>
      </c>
      <c r="M122" s="175">
        <f>G122*(1+L122/100)</f>
        <v>0</v>
      </c>
      <c r="N122" s="175">
        <v>0</v>
      </c>
      <c r="O122" s="175">
        <f>ROUND(E122*N122,2)</f>
        <v>0</v>
      </c>
      <c r="P122" s="175">
        <v>1.4E-2</v>
      </c>
      <c r="Q122" s="175">
        <f>ROUND(E122*P122,2)</f>
        <v>1.1200000000000001</v>
      </c>
      <c r="R122" s="175"/>
      <c r="S122" s="159">
        <v>0.128</v>
      </c>
      <c r="T122" s="159">
        <f>ROUND(E122*S122,2)</f>
        <v>10.24</v>
      </c>
      <c r="U122" s="159"/>
      <c r="V122" s="159" t="s">
        <v>112</v>
      </c>
      <c r="W122" s="150"/>
      <c r="X122" s="150"/>
      <c r="Y122" s="150"/>
      <c r="Z122" s="150"/>
      <c r="AA122" s="150"/>
      <c r="AB122" s="150"/>
      <c r="AC122" s="150"/>
      <c r="AD122" s="150"/>
      <c r="AE122" s="150" t="s">
        <v>113</v>
      </c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</row>
    <row r="123" spans="1:58" outlineLevel="1" x14ac:dyDescent="0.2">
      <c r="A123" s="157"/>
      <c r="B123" s="158"/>
      <c r="C123" s="185" t="s">
        <v>171</v>
      </c>
      <c r="D123" s="160"/>
      <c r="E123" s="161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0"/>
      <c r="X123" s="150"/>
      <c r="Y123" s="150"/>
      <c r="Z123" s="150"/>
      <c r="AA123" s="150"/>
      <c r="AB123" s="150"/>
      <c r="AC123" s="150"/>
      <c r="AD123" s="150"/>
      <c r="AE123" s="150" t="s">
        <v>115</v>
      </c>
      <c r="AF123" s="150">
        <v>0</v>
      </c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</row>
    <row r="124" spans="1:58" ht="22.5" outlineLevel="1" x14ac:dyDescent="0.2">
      <c r="A124" s="157"/>
      <c r="B124" s="158"/>
      <c r="C124" s="185" t="s">
        <v>172</v>
      </c>
      <c r="D124" s="160"/>
      <c r="E124" s="161">
        <v>80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0"/>
      <c r="X124" s="150"/>
      <c r="Y124" s="150"/>
      <c r="Z124" s="150"/>
      <c r="AA124" s="150"/>
      <c r="AB124" s="150"/>
      <c r="AC124" s="150"/>
      <c r="AD124" s="150"/>
      <c r="AE124" s="150" t="s">
        <v>115</v>
      </c>
      <c r="AF124" s="150">
        <v>0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</row>
    <row r="125" spans="1:58" outlineLevel="1" x14ac:dyDescent="0.2">
      <c r="A125" s="170">
        <v>24</v>
      </c>
      <c r="B125" s="171" t="s">
        <v>245</v>
      </c>
      <c r="C125" s="184" t="s">
        <v>246</v>
      </c>
      <c r="D125" s="172" t="s">
        <v>155</v>
      </c>
      <c r="E125" s="173">
        <v>6</v>
      </c>
      <c r="F125" s="174"/>
      <c r="G125" s="175">
        <f>ROUND(E125*F125,2)</f>
        <v>0</v>
      </c>
      <c r="H125" s="174">
        <v>3.83</v>
      </c>
      <c r="I125" s="175">
        <f>ROUND(E125*H125,2)</f>
        <v>22.98</v>
      </c>
      <c r="J125" s="174">
        <v>152.16999999999999</v>
      </c>
      <c r="K125" s="175">
        <f>ROUND(E125*J125,2)</f>
        <v>913.02</v>
      </c>
      <c r="L125" s="175">
        <v>21</v>
      </c>
      <c r="M125" s="175">
        <f>G125*(1+L125/100)</f>
        <v>0</v>
      </c>
      <c r="N125" s="175">
        <v>1.6000000000000001E-4</v>
      </c>
      <c r="O125" s="175">
        <f>ROUND(E125*N125,2)</f>
        <v>0</v>
      </c>
      <c r="P125" s="175">
        <v>6.6E-3</v>
      </c>
      <c r="Q125" s="175">
        <f>ROUND(E125*P125,2)</f>
        <v>0.04</v>
      </c>
      <c r="R125" s="175"/>
      <c r="S125" s="159">
        <v>0.27043</v>
      </c>
      <c r="T125" s="159">
        <f>ROUND(E125*S125,2)</f>
        <v>1.62</v>
      </c>
      <c r="U125" s="159"/>
      <c r="V125" s="159" t="s">
        <v>112</v>
      </c>
      <c r="W125" s="150"/>
      <c r="X125" s="150"/>
      <c r="Y125" s="150"/>
      <c r="Z125" s="150"/>
      <c r="AA125" s="150"/>
      <c r="AB125" s="150"/>
      <c r="AC125" s="150"/>
      <c r="AD125" s="150"/>
      <c r="AE125" s="150" t="s">
        <v>113</v>
      </c>
      <c r="AF125" s="150"/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</row>
    <row r="126" spans="1:58" outlineLevel="1" x14ac:dyDescent="0.2">
      <c r="A126" s="157"/>
      <c r="B126" s="158"/>
      <c r="C126" s="185" t="s">
        <v>156</v>
      </c>
      <c r="D126" s="160"/>
      <c r="E126" s="161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0"/>
      <c r="X126" s="150"/>
      <c r="Y126" s="150"/>
      <c r="Z126" s="150"/>
      <c r="AA126" s="150"/>
      <c r="AB126" s="150"/>
      <c r="AC126" s="150"/>
      <c r="AD126" s="150"/>
      <c r="AE126" s="150" t="s">
        <v>115</v>
      </c>
      <c r="AF126" s="150">
        <v>0</v>
      </c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</row>
    <row r="127" spans="1:58" outlineLevel="1" x14ac:dyDescent="0.2">
      <c r="A127" s="157"/>
      <c r="B127" s="158"/>
      <c r="C127" s="185" t="s">
        <v>157</v>
      </c>
      <c r="D127" s="160"/>
      <c r="E127" s="161">
        <v>3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0"/>
      <c r="X127" s="150"/>
      <c r="Y127" s="150"/>
      <c r="Z127" s="150"/>
      <c r="AA127" s="150"/>
      <c r="AB127" s="150"/>
      <c r="AC127" s="150"/>
      <c r="AD127" s="150"/>
      <c r="AE127" s="150" t="s">
        <v>115</v>
      </c>
      <c r="AF127" s="150">
        <v>0</v>
      </c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</row>
    <row r="128" spans="1:58" outlineLevel="1" x14ac:dyDescent="0.2">
      <c r="A128" s="157"/>
      <c r="B128" s="158"/>
      <c r="C128" s="185" t="s">
        <v>158</v>
      </c>
      <c r="D128" s="160"/>
      <c r="E128" s="161">
        <v>3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0"/>
      <c r="X128" s="150"/>
      <c r="Y128" s="150"/>
      <c r="Z128" s="150"/>
      <c r="AA128" s="150"/>
      <c r="AB128" s="150"/>
      <c r="AC128" s="150"/>
      <c r="AD128" s="150"/>
      <c r="AE128" s="150" t="s">
        <v>115</v>
      </c>
      <c r="AF128" s="150">
        <v>0</v>
      </c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</row>
    <row r="129" spans="1:58" outlineLevel="1" x14ac:dyDescent="0.2">
      <c r="A129" s="170">
        <v>25</v>
      </c>
      <c r="B129" s="171" t="s">
        <v>247</v>
      </c>
      <c r="C129" s="184" t="s">
        <v>248</v>
      </c>
      <c r="D129" s="172" t="s">
        <v>155</v>
      </c>
      <c r="E129" s="173">
        <v>69</v>
      </c>
      <c r="F129" s="174"/>
      <c r="G129" s="175">
        <f>ROUND(E129*F129,2)</f>
        <v>0</v>
      </c>
      <c r="H129" s="174">
        <v>3.83</v>
      </c>
      <c r="I129" s="175">
        <f>ROUND(E129*H129,2)</f>
        <v>264.27</v>
      </c>
      <c r="J129" s="174">
        <v>190.17</v>
      </c>
      <c r="K129" s="175">
        <f>ROUND(E129*J129,2)</f>
        <v>13121.73</v>
      </c>
      <c r="L129" s="175">
        <v>21</v>
      </c>
      <c r="M129" s="175">
        <f>G129*(1+L129/100)</f>
        <v>0</v>
      </c>
      <c r="N129" s="175">
        <v>1.6000000000000001E-4</v>
      </c>
      <c r="O129" s="175">
        <f>ROUND(E129*N129,2)</f>
        <v>0.01</v>
      </c>
      <c r="P129" s="175">
        <v>1.2319999999999999E-2</v>
      </c>
      <c r="Q129" s="175">
        <f>ROUND(E129*P129,2)</f>
        <v>0.85</v>
      </c>
      <c r="R129" s="175"/>
      <c r="S129" s="159">
        <v>0.33815000000000001</v>
      </c>
      <c r="T129" s="159">
        <f>ROUND(E129*S129,2)</f>
        <v>23.33</v>
      </c>
      <c r="U129" s="159"/>
      <c r="V129" s="159" t="s">
        <v>112</v>
      </c>
      <c r="W129" s="150"/>
      <c r="X129" s="150"/>
      <c r="Y129" s="150"/>
      <c r="Z129" s="150"/>
      <c r="AA129" s="150"/>
      <c r="AB129" s="150"/>
      <c r="AC129" s="150"/>
      <c r="AD129" s="150"/>
      <c r="AE129" s="150" t="s">
        <v>113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</row>
    <row r="130" spans="1:58" outlineLevel="1" x14ac:dyDescent="0.2">
      <c r="A130" s="157"/>
      <c r="B130" s="158"/>
      <c r="C130" s="185" t="s">
        <v>156</v>
      </c>
      <c r="D130" s="160"/>
      <c r="E130" s="161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0"/>
      <c r="X130" s="150"/>
      <c r="Y130" s="150"/>
      <c r="Z130" s="150"/>
      <c r="AA130" s="150"/>
      <c r="AB130" s="150"/>
      <c r="AC130" s="150"/>
      <c r="AD130" s="150"/>
      <c r="AE130" s="150" t="s">
        <v>115</v>
      </c>
      <c r="AF130" s="150">
        <v>0</v>
      </c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</row>
    <row r="131" spans="1:58" ht="22.5" outlineLevel="1" x14ac:dyDescent="0.2">
      <c r="A131" s="157"/>
      <c r="B131" s="158"/>
      <c r="C131" s="185" t="s">
        <v>187</v>
      </c>
      <c r="D131" s="160"/>
      <c r="E131" s="161">
        <v>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0"/>
      <c r="X131" s="150"/>
      <c r="Y131" s="150"/>
      <c r="Z131" s="150"/>
      <c r="AA131" s="150"/>
      <c r="AB131" s="150"/>
      <c r="AC131" s="150"/>
      <c r="AD131" s="150"/>
      <c r="AE131" s="150" t="s">
        <v>115</v>
      </c>
      <c r="AF131" s="150">
        <v>0</v>
      </c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</row>
    <row r="132" spans="1:58" outlineLevel="1" x14ac:dyDescent="0.2">
      <c r="A132" s="157"/>
      <c r="B132" s="158"/>
      <c r="C132" s="185" t="s">
        <v>188</v>
      </c>
      <c r="D132" s="160"/>
      <c r="E132" s="161">
        <v>1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0"/>
      <c r="X132" s="150"/>
      <c r="Y132" s="150"/>
      <c r="Z132" s="150"/>
      <c r="AA132" s="150"/>
      <c r="AB132" s="150"/>
      <c r="AC132" s="150"/>
      <c r="AD132" s="150"/>
      <c r="AE132" s="150" t="s">
        <v>115</v>
      </c>
      <c r="AF132" s="150">
        <v>0</v>
      </c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</row>
    <row r="133" spans="1:58" outlineLevel="1" x14ac:dyDescent="0.2">
      <c r="A133" s="157"/>
      <c r="B133" s="158"/>
      <c r="C133" s="185" t="s">
        <v>189</v>
      </c>
      <c r="D133" s="160"/>
      <c r="E133" s="161">
        <v>1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0"/>
      <c r="X133" s="150"/>
      <c r="Y133" s="150"/>
      <c r="Z133" s="150"/>
      <c r="AA133" s="150"/>
      <c r="AB133" s="150"/>
      <c r="AC133" s="150"/>
      <c r="AD133" s="150"/>
      <c r="AE133" s="150" t="s">
        <v>115</v>
      </c>
      <c r="AF133" s="150">
        <v>0</v>
      </c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</row>
    <row r="134" spans="1:58" outlineLevel="1" x14ac:dyDescent="0.2">
      <c r="A134" s="157"/>
      <c r="B134" s="158"/>
      <c r="C134" s="185" t="s">
        <v>190</v>
      </c>
      <c r="D134" s="160"/>
      <c r="E134" s="161">
        <v>1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0"/>
      <c r="X134" s="150"/>
      <c r="Y134" s="150"/>
      <c r="Z134" s="150"/>
      <c r="AA134" s="150"/>
      <c r="AB134" s="150"/>
      <c r="AC134" s="150"/>
      <c r="AD134" s="150"/>
      <c r="AE134" s="150" t="s">
        <v>115</v>
      </c>
      <c r="AF134" s="150">
        <v>0</v>
      </c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</row>
    <row r="135" spans="1:58" outlineLevel="1" x14ac:dyDescent="0.2">
      <c r="A135" s="157"/>
      <c r="B135" s="158"/>
      <c r="C135" s="185" t="s">
        <v>191</v>
      </c>
      <c r="D135" s="160"/>
      <c r="E135" s="161">
        <v>2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0"/>
      <c r="X135" s="150"/>
      <c r="Y135" s="150"/>
      <c r="Z135" s="150"/>
      <c r="AA135" s="150"/>
      <c r="AB135" s="150"/>
      <c r="AC135" s="150"/>
      <c r="AD135" s="150"/>
      <c r="AE135" s="150" t="s">
        <v>115</v>
      </c>
      <c r="AF135" s="150">
        <v>0</v>
      </c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</row>
    <row r="136" spans="1:58" outlineLevel="1" x14ac:dyDescent="0.2">
      <c r="A136" s="157"/>
      <c r="B136" s="158"/>
      <c r="C136" s="185" t="s">
        <v>192</v>
      </c>
      <c r="D136" s="160"/>
      <c r="E136" s="161">
        <v>2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0"/>
      <c r="X136" s="150"/>
      <c r="Y136" s="150"/>
      <c r="Z136" s="150"/>
      <c r="AA136" s="150"/>
      <c r="AB136" s="150"/>
      <c r="AC136" s="150"/>
      <c r="AD136" s="150"/>
      <c r="AE136" s="150" t="s">
        <v>115</v>
      </c>
      <c r="AF136" s="150">
        <v>0</v>
      </c>
      <c r="AG136" s="150"/>
      <c r="AH136" s="150"/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</row>
    <row r="137" spans="1:58" outlineLevel="1" x14ac:dyDescent="0.2">
      <c r="A137" s="157"/>
      <c r="B137" s="158"/>
      <c r="C137" s="185" t="s">
        <v>193</v>
      </c>
      <c r="D137" s="160"/>
      <c r="E137" s="161">
        <v>2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0"/>
      <c r="X137" s="150"/>
      <c r="Y137" s="150"/>
      <c r="Z137" s="150"/>
      <c r="AA137" s="150"/>
      <c r="AB137" s="150"/>
      <c r="AC137" s="150"/>
      <c r="AD137" s="150"/>
      <c r="AE137" s="150" t="s">
        <v>115</v>
      </c>
      <c r="AF137" s="150">
        <v>0</v>
      </c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</row>
    <row r="138" spans="1:58" outlineLevel="1" x14ac:dyDescent="0.2">
      <c r="A138" s="157"/>
      <c r="B138" s="158"/>
      <c r="C138" s="185" t="s">
        <v>194</v>
      </c>
      <c r="D138" s="160"/>
      <c r="E138" s="161">
        <v>2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0"/>
      <c r="X138" s="150"/>
      <c r="Y138" s="150"/>
      <c r="Z138" s="150"/>
      <c r="AA138" s="150"/>
      <c r="AB138" s="150"/>
      <c r="AC138" s="150"/>
      <c r="AD138" s="150"/>
      <c r="AE138" s="150" t="s">
        <v>115</v>
      </c>
      <c r="AF138" s="150">
        <v>0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</row>
    <row r="139" spans="1:58" outlineLevel="1" x14ac:dyDescent="0.2">
      <c r="A139" s="157"/>
      <c r="B139" s="158"/>
      <c r="C139" s="185" t="s">
        <v>195</v>
      </c>
      <c r="D139" s="160"/>
      <c r="E139" s="161">
        <v>2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0"/>
      <c r="X139" s="150"/>
      <c r="Y139" s="150"/>
      <c r="Z139" s="150"/>
      <c r="AA139" s="150"/>
      <c r="AB139" s="150"/>
      <c r="AC139" s="150"/>
      <c r="AD139" s="150"/>
      <c r="AE139" s="150" t="s">
        <v>115</v>
      </c>
      <c r="AF139" s="150">
        <v>0</v>
      </c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</row>
    <row r="140" spans="1:58" outlineLevel="1" x14ac:dyDescent="0.2">
      <c r="A140" s="157"/>
      <c r="B140" s="158"/>
      <c r="C140" s="185" t="s">
        <v>196</v>
      </c>
      <c r="D140" s="160"/>
      <c r="E140" s="161">
        <v>2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0"/>
      <c r="X140" s="150"/>
      <c r="Y140" s="150"/>
      <c r="Z140" s="150"/>
      <c r="AA140" s="150"/>
      <c r="AB140" s="150"/>
      <c r="AC140" s="150"/>
      <c r="AD140" s="150"/>
      <c r="AE140" s="150" t="s">
        <v>115</v>
      </c>
      <c r="AF140" s="150">
        <v>0</v>
      </c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</row>
    <row r="141" spans="1:58" outlineLevel="1" x14ac:dyDescent="0.2">
      <c r="A141" s="157"/>
      <c r="B141" s="158"/>
      <c r="C141" s="185" t="s">
        <v>197</v>
      </c>
      <c r="D141" s="160"/>
      <c r="E141" s="161">
        <v>2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0"/>
      <c r="X141" s="150"/>
      <c r="Y141" s="150"/>
      <c r="Z141" s="150"/>
      <c r="AA141" s="150"/>
      <c r="AB141" s="150"/>
      <c r="AC141" s="150"/>
      <c r="AD141" s="150"/>
      <c r="AE141" s="150" t="s">
        <v>115</v>
      </c>
      <c r="AF141" s="150">
        <v>0</v>
      </c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</row>
    <row r="142" spans="1:58" outlineLevel="1" x14ac:dyDescent="0.2">
      <c r="A142" s="157"/>
      <c r="B142" s="158"/>
      <c r="C142" s="185" t="s">
        <v>198</v>
      </c>
      <c r="D142" s="160"/>
      <c r="E142" s="161">
        <v>2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0"/>
      <c r="X142" s="150"/>
      <c r="Y142" s="150"/>
      <c r="Z142" s="150"/>
      <c r="AA142" s="150"/>
      <c r="AB142" s="150"/>
      <c r="AC142" s="150"/>
      <c r="AD142" s="150"/>
      <c r="AE142" s="150" t="s">
        <v>115</v>
      </c>
      <c r="AF142" s="150">
        <v>0</v>
      </c>
      <c r="AG142" s="150"/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</row>
    <row r="143" spans="1:58" outlineLevel="1" x14ac:dyDescent="0.2">
      <c r="A143" s="157"/>
      <c r="B143" s="158"/>
      <c r="C143" s="185" t="s">
        <v>200</v>
      </c>
      <c r="D143" s="160"/>
      <c r="E143" s="161">
        <v>1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0"/>
      <c r="X143" s="150"/>
      <c r="Y143" s="150"/>
      <c r="Z143" s="150"/>
      <c r="AA143" s="150"/>
      <c r="AB143" s="150"/>
      <c r="AC143" s="150"/>
      <c r="AD143" s="150"/>
      <c r="AE143" s="150" t="s">
        <v>115</v>
      </c>
      <c r="AF143" s="150">
        <v>0</v>
      </c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</row>
    <row r="144" spans="1:58" outlineLevel="1" x14ac:dyDescent="0.2">
      <c r="A144" s="157"/>
      <c r="B144" s="158"/>
      <c r="C144" s="185" t="s">
        <v>201</v>
      </c>
      <c r="D144" s="160"/>
      <c r="E144" s="161">
        <v>1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0"/>
      <c r="X144" s="150"/>
      <c r="Y144" s="150"/>
      <c r="Z144" s="150"/>
      <c r="AA144" s="150"/>
      <c r="AB144" s="150"/>
      <c r="AC144" s="150"/>
      <c r="AD144" s="150"/>
      <c r="AE144" s="150" t="s">
        <v>115</v>
      </c>
      <c r="AF144" s="150">
        <v>0</v>
      </c>
      <c r="AG144" s="150"/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</row>
    <row r="145" spans="1:58" outlineLevel="1" x14ac:dyDescent="0.2">
      <c r="A145" s="157"/>
      <c r="B145" s="158"/>
      <c r="C145" s="185" t="s">
        <v>202</v>
      </c>
      <c r="D145" s="160"/>
      <c r="E145" s="161">
        <v>1</v>
      </c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  <c r="U145" s="159"/>
      <c r="V145" s="159"/>
      <c r="W145" s="150"/>
      <c r="X145" s="150"/>
      <c r="Y145" s="150"/>
      <c r="Z145" s="150"/>
      <c r="AA145" s="150"/>
      <c r="AB145" s="150"/>
      <c r="AC145" s="150"/>
      <c r="AD145" s="150"/>
      <c r="AE145" s="150" t="s">
        <v>115</v>
      </c>
      <c r="AF145" s="150">
        <v>0</v>
      </c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</row>
    <row r="146" spans="1:58" outlineLevel="1" x14ac:dyDescent="0.2">
      <c r="A146" s="157"/>
      <c r="B146" s="158"/>
      <c r="C146" s="185" t="s">
        <v>203</v>
      </c>
      <c r="D146" s="160"/>
      <c r="E146" s="161">
        <v>3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0"/>
      <c r="X146" s="150"/>
      <c r="Y146" s="150"/>
      <c r="Z146" s="150"/>
      <c r="AA146" s="150"/>
      <c r="AB146" s="150"/>
      <c r="AC146" s="150"/>
      <c r="AD146" s="150"/>
      <c r="AE146" s="150" t="s">
        <v>115</v>
      </c>
      <c r="AF146" s="150">
        <v>0</v>
      </c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</row>
    <row r="147" spans="1:58" outlineLevel="1" x14ac:dyDescent="0.2">
      <c r="A147" s="157"/>
      <c r="B147" s="158"/>
      <c r="C147" s="185" t="s">
        <v>204</v>
      </c>
      <c r="D147" s="160"/>
      <c r="E147" s="161">
        <v>2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0"/>
      <c r="X147" s="150"/>
      <c r="Y147" s="150"/>
      <c r="Z147" s="150"/>
      <c r="AA147" s="150"/>
      <c r="AB147" s="150"/>
      <c r="AC147" s="150"/>
      <c r="AD147" s="150"/>
      <c r="AE147" s="150" t="s">
        <v>115</v>
      </c>
      <c r="AF147" s="150">
        <v>0</v>
      </c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</row>
    <row r="148" spans="1:58" outlineLevel="1" x14ac:dyDescent="0.2">
      <c r="A148" s="157"/>
      <c r="B148" s="158"/>
      <c r="C148" s="185" t="s">
        <v>169</v>
      </c>
      <c r="D148" s="160"/>
      <c r="E148" s="161">
        <v>3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0"/>
      <c r="X148" s="150"/>
      <c r="Y148" s="150"/>
      <c r="Z148" s="150"/>
      <c r="AA148" s="150"/>
      <c r="AB148" s="150"/>
      <c r="AC148" s="150"/>
      <c r="AD148" s="150"/>
      <c r="AE148" s="150" t="s">
        <v>115</v>
      </c>
      <c r="AF148" s="150">
        <v>0</v>
      </c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</row>
    <row r="149" spans="1:58" outlineLevel="1" x14ac:dyDescent="0.2">
      <c r="A149" s="157"/>
      <c r="B149" s="158"/>
      <c r="C149" s="185" t="s">
        <v>170</v>
      </c>
      <c r="D149" s="160"/>
      <c r="E149" s="161">
        <v>3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0"/>
      <c r="X149" s="150"/>
      <c r="Y149" s="150"/>
      <c r="Z149" s="150"/>
      <c r="AA149" s="150"/>
      <c r="AB149" s="150"/>
      <c r="AC149" s="150"/>
      <c r="AD149" s="150"/>
      <c r="AE149" s="150" t="s">
        <v>115</v>
      </c>
      <c r="AF149" s="150">
        <v>0</v>
      </c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</row>
    <row r="150" spans="1:58" outlineLevel="1" x14ac:dyDescent="0.2">
      <c r="A150" s="157"/>
      <c r="B150" s="158"/>
      <c r="C150" s="185" t="s">
        <v>205</v>
      </c>
      <c r="D150" s="160"/>
      <c r="E150" s="161">
        <v>3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0"/>
      <c r="X150" s="150"/>
      <c r="Y150" s="150"/>
      <c r="Z150" s="150"/>
      <c r="AA150" s="150"/>
      <c r="AB150" s="150"/>
      <c r="AC150" s="150"/>
      <c r="AD150" s="150"/>
      <c r="AE150" s="150" t="s">
        <v>115</v>
      </c>
      <c r="AF150" s="150">
        <v>0</v>
      </c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</row>
    <row r="151" spans="1:58" outlineLevel="1" x14ac:dyDescent="0.2">
      <c r="A151" s="157"/>
      <c r="B151" s="158"/>
      <c r="C151" s="185" t="s">
        <v>206</v>
      </c>
      <c r="D151" s="160"/>
      <c r="E151" s="161">
        <v>3</v>
      </c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  <c r="U151" s="159"/>
      <c r="V151" s="159"/>
      <c r="W151" s="150"/>
      <c r="X151" s="150"/>
      <c r="Y151" s="150"/>
      <c r="Z151" s="150"/>
      <c r="AA151" s="150"/>
      <c r="AB151" s="150"/>
      <c r="AC151" s="150"/>
      <c r="AD151" s="150"/>
      <c r="AE151" s="150" t="s">
        <v>115</v>
      </c>
      <c r="AF151" s="150">
        <v>0</v>
      </c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</row>
    <row r="152" spans="1:58" outlineLevel="1" x14ac:dyDescent="0.2">
      <c r="A152" s="157"/>
      <c r="B152" s="158"/>
      <c r="C152" s="185" t="s">
        <v>207</v>
      </c>
      <c r="D152" s="160"/>
      <c r="E152" s="161">
        <v>3</v>
      </c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  <c r="U152" s="159"/>
      <c r="V152" s="159"/>
      <c r="W152" s="150"/>
      <c r="X152" s="150"/>
      <c r="Y152" s="150"/>
      <c r="Z152" s="150"/>
      <c r="AA152" s="150"/>
      <c r="AB152" s="150"/>
      <c r="AC152" s="150"/>
      <c r="AD152" s="150"/>
      <c r="AE152" s="150" t="s">
        <v>115</v>
      </c>
      <c r="AF152" s="150">
        <v>0</v>
      </c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</row>
    <row r="153" spans="1:58" outlineLevel="1" x14ac:dyDescent="0.2">
      <c r="A153" s="157"/>
      <c r="B153" s="158"/>
      <c r="C153" s="185" t="s">
        <v>208</v>
      </c>
      <c r="D153" s="160"/>
      <c r="E153" s="161">
        <v>3</v>
      </c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0"/>
      <c r="X153" s="150"/>
      <c r="Y153" s="150"/>
      <c r="Z153" s="150"/>
      <c r="AA153" s="150"/>
      <c r="AB153" s="150"/>
      <c r="AC153" s="150"/>
      <c r="AD153" s="150"/>
      <c r="AE153" s="150" t="s">
        <v>115</v>
      </c>
      <c r="AF153" s="150">
        <v>0</v>
      </c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</row>
    <row r="154" spans="1:58" outlineLevel="1" x14ac:dyDescent="0.2">
      <c r="A154" s="157"/>
      <c r="B154" s="158"/>
      <c r="C154" s="185" t="s">
        <v>209</v>
      </c>
      <c r="D154" s="160"/>
      <c r="E154" s="161">
        <v>1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0"/>
      <c r="X154" s="150"/>
      <c r="Y154" s="150"/>
      <c r="Z154" s="150"/>
      <c r="AA154" s="150"/>
      <c r="AB154" s="150"/>
      <c r="AC154" s="150"/>
      <c r="AD154" s="150"/>
      <c r="AE154" s="150" t="s">
        <v>115</v>
      </c>
      <c r="AF154" s="150">
        <v>0</v>
      </c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</row>
    <row r="155" spans="1:58" outlineLevel="1" x14ac:dyDescent="0.2">
      <c r="A155" s="157"/>
      <c r="B155" s="158"/>
      <c r="C155" s="185" t="s">
        <v>210</v>
      </c>
      <c r="D155" s="160"/>
      <c r="E155" s="161">
        <v>3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0"/>
      <c r="X155" s="150"/>
      <c r="Y155" s="150"/>
      <c r="Z155" s="150"/>
      <c r="AA155" s="150"/>
      <c r="AB155" s="150"/>
      <c r="AC155" s="150"/>
      <c r="AD155" s="150"/>
      <c r="AE155" s="150" t="s">
        <v>115</v>
      </c>
      <c r="AF155" s="150">
        <v>0</v>
      </c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</row>
    <row r="156" spans="1:58" outlineLevel="1" x14ac:dyDescent="0.2">
      <c r="A156" s="157"/>
      <c r="B156" s="158"/>
      <c r="C156" s="185" t="s">
        <v>211</v>
      </c>
      <c r="D156" s="160"/>
      <c r="E156" s="161">
        <v>2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0"/>
      <c r="X156" s="150"/>
      <c r="Y156" s="150"/>
      <c r="Z156" s="150"/>
      <c r="AA156" s="150"/>
      <c r="AB156" s="150"/>
      <c r="AC156" s="150"/>
      <c r="AD156" s="150"/>
      <c r="AE156" s="150" t="s">
        <v>115</v>
      </c>
      <c r="AF156" s="150">
        <v>0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</row>
    <row r="157" spans="1:58" outlineLevel="1" x14ac:dyDescent="0.2">
      <c r="A157" s="157"/>
      <c r="B157" s="158"/>
      <c r="C157" s="185" t="s">
        <v>213</v>
      </c>
      <c r="D157" s="160"/>
      <c r="E157" s="161">
        <v>3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0"/>
      <c r="X157" s="150"/>
      <c r="Y157" s="150"/>
      <c r="Z157" s="150"/>
      <c r="AA157" s="150"/>
      <c r="AB157" s="150"/>
      <c r="AC157" s="150"/>
      <c r="AD157" s="150"/>
      <c r="AE157" s="150" t="s">
        <v>115</v>
      </c>
      <c r="AF157" s="150">
        <v>0</v>
      </c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</row>
    <row r="158" spans="1:58" outlineLevel="1" x14ac:dyDescent="0.2">
      <c r="A158" s="157"/>
      <c r="B158" s="158"/>
      <c r="C158" s="185" t="s">
        <v>214</v>
      </c>
      <c r="D158" s="160"/>
      <c r="E158" s="161">
        <v>3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0"/>
      <c r="X158" s="150"/>
      <c r="Y158" s="150"/>
      <c r="Z158" s="150"/>
      <c r="AA158" s="150"/>
      <c r="AB158" s="150"/>
      <c r="AC158" s="150"/>
      <c r="AD158" s="150"/>
      <c r="AE158" s="150" t="s">
        <v>115</v>
      </c>
      <c r="AF158" s="150">
        <v>0</v>
      </c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</row>
    <row r="159" spans="1:58" outlineLevel="1" x14ac:dyDescent="0.2">
      <c r="A159" s="157"/>
      <c r="B159" s="158"/>
      <c r="C159" s="185" t="s">
        <v>215</v>
      </c>
      <c r="D159" s="160"/>
      <c r="E159" s="161">
        <v>3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0"/>
      <c r="X159" s="150"/>
      <c r="Y159" s="150"/>
      <c r="Z159" s="150"/>
      <c r="AA159" s="150"/>
      <c r="AB159" s="150"/>
      <c r="AC159" s="150"/>
      <c r="AD159" s="150"/>
      <c r="AE159" s="150" t="s">
        <v>115</v>
      </c>
      <c r="AF159" s="150">
        <v>0</v>
      </c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</row>
    <row r="160" spans="1:58" outlineLevel="1" x14ac:dyDescent="0.2">
      <c r="A160" s="157"/>
      <c r="B160" s="158"/>
      <c r="C160" s="185" t="s">
        <v>216</v>
      </c>
      <c r="D160" s="160"/>
      <c r="E160" s="161">
        <v>3</v>
      </c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0"/>
      <c r="X160" s="150"/>
      <c r="Y160" s="150"/>
      <c r="Z160" s="150"/>
      <c r="AA160" s="150"/>
      <c r="AB160" s="150"/>
      <c r="AC160" s="150"/>
      <c r="AD160" s="150"/>
      <c r="AE160" s="150" t="s">
        <v>115</v>
      </c>
      <c r="AF160" s="150">
        <v>0</v>
      </c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</row>
    <row r="161" spans="1:58" outlineLevel="1" x14ac:dyDescent="0.2">
      <c r="A161" s="157"/>
      <c r="B161" s="158"/>
      <c r="C161" s="185" t="s">
        <v>217</v>
      </c>
      <c r="D161" s="160"/>
      <c r="E161" s="161">
        <v>2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0"/>
      <c r="X161" s="150"/>
      <c r="Y161" s="150"/>
      <c r="Z161" s="150"/>
      <c r="AA161" s="150"/>
      <c r="AB161" s="150"/>
      <c r="AC161" s="150"/>
      <c r="AD161" s="150"/>
      <c r="AE161" s="150" t="s">
        <v>115</v>
      </c>
      <c r="AF161" s="150">
        <v>0</v>
      </c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</row>
    <row r="162" spans="1:58" outlineLevel="1" x14ac:dyDescent="0.2">
      <c r="A162" s="157"/>
      <c r="B162" s="158"/>
      <c r="C162" s="185" t="s">
        <v>218</v>
      </c>
      <c r="D162" s="160"/>
      <c r="E162" s="161">
        <v>2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0"/>
      <c r="X162" s="150"/>
      <c r="Y162" s="150"/>
      <c r="Z162" s="150"/>
      <c r="AA162" s="150"/>
      <c r="AB162" s="150"/>
      <c r="AC162" s="150"/>
      <c r="AD162" s="150"/>
      <c r="AE162" s="150" t="s">
        <v>115</v>
      </c>
      <c r="AF162" s="150">
        <v>0</v>
      </c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</row>
    <row r="163" spans="1:58" outlineLevel="1" x14ac:dyDescent="0.2">
      <c r="A163" s="170">
        <v>26</v>
      </c>
      <c r="B163" s="171" t="s">
        <v>249</v>
      </c>
      <c r="C163" s="184" t="s">
        <v>250</v>
      </c>
      <c r="D163" s="172" t="s">
        <v>155</v>
      </c>
      <c r="E163" s="173">
        <v>14</v>
      </c>
      <c r="F163" s="174"/>
      <c r="G163" s="175">
        <f>ROUND(E163*F163,2)</f>
        <v>0</v>
      </c>
      <c r="H163" s="174">
        <v>3.83</v>
      </c>
      <c r="I163" s="175">
        <f>ROUND(E163*H163,2)</f>
        <v>53.62</v>
      </c>
      <c r="J163" s="174">
        <v>156.16999999999999</v>
      </c>
      <c r="K163" s="175">
        <f>ROUND(E163*J163,2)</f>
        <v>2186.38</v>
      </c>
      <c r="L163" s="175">
        <v>21</v>
      </c>
      <c r="M163" s="175">
        <f>G163*(1+L163/100)</f>
        <v>0</v>
      </c>
      <c r="N163" s="175">
        <v>1.6000000000000001E-4</v>
      </c>
      <c r="O163" s="175">
        <f>ROUND(E163*N163,2)</f>
        <v>0</v>
      </c>
      <c r="P163" s="175">
        <v>1.2319999999999999E-2</v>
      </c>
      <c r="Q163" s="175">
        <f>ROUND(E163*P163,2)</f>
        <v>0.17</v>
      </c>
      <c r="R163" s="175"/>
      <c r="S163" s="159">
        <v>0.27779999999999999</v>
      </c>
      <c r="T163" s="159">
        <f>ROUND(E163*S163,2)</f>
        <v>3.89</v>
      </c>
      <c r="U163" s="159"/>
      <c r="V163" s="159" t="s">
        <v>112</v>
      </c>
      <c r="W163" s="150"/>
      <c r="X163" s="150"/>
      <c r="Y163" s="150"/>
      <c r="Z163" s="150"/>
      <c r="AA163" s="150"/>
      <c r="AB163" s="150"/>
      <c r="AC163" s="150"/>
      <c r="AD163" s="150"/>
      <c r="AE163" s="150" t="s">
        <v>113</v>
      </c>
      <c r="AF163" s="150"/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</row>
    <row r="164" spans="1:58" outlineLevel="1" x14ac:dyDescent="0.2">
      <c r="A164" s="157"/>
      <c r="B164" s="158"/>
      <c r="C164" s="185" t="s">
        <v>156</v>
      </c>
      <c r="D164" s="160"/>
      <c r="E164" s="161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0"/>
      <c r="X164" s="150"/>
      <c r="Y164" s="150"/>
      <c r="Z164" s="150"/>
      <c r="AA164" s="150"/>
      <c r="AB164" s="150"/>
      <c r="AC164" s="150"/>
      <c r="AD164" s="150"/>
      <c r="AE164" s="150" t="s">
        <v>115</v>
      </c>
      <c r="AF164" s="150">
        <v>0</v>
      </c>
      <c r="AG164" s="150"/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</row>
    <row r="165" spans="1:58" outlineLevel="1" x14ac:dyDescent="0.2">
      <c r="A165" s="157"/>
      <c r="B165" s="158"/>
      <c r="C165" s="185" t="s">
        <v>164</v>
      </c>
      <c r="D165" s="160"/>
      <c r="E165" s="161">
        <v>5</v>
      </c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0"/>
      <c r="X165" s="150"/>
      <c r="Y165" s="150"/>
      <c r="Z165" s="150"/>
      <c r="AA165" s="150"/>
      <c r="AB165" s="150"/>
      <c r="AC165" s="150"/>
      <c r="AD165" s="150"/>
      <c r="AE165" s="150" t="s">
        <v>115</v>
      </c>
      <c r="AF165" s="150">
        <v>0</v>
      </c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</row>
    <row r="166" spans="1:58" outlineLevel="1" x14ac:dyDescent="0.2">
      <c r="A166" s="157"/>
      <c r="B166" s="158"/>
      <c r="C166" s="185" t="s">
        <v>199</v>
      </c>
      <c r="D166" s="160"/>
      <c r="E166" s="161">
        <v>5</v>
      </c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0"/>
      <c r="X166" s="150"/>
      <c r="Y166" s="150"/>
      <c r="Z166" s="150"/>
      <c r="AA166" s="150"/>
      <c r="AB166" s="150"/>
      <c r="AC166" s="150"/>
      <c r="AD166" s="150"/>
      <c r="AE166" s="150" t="s">
        <v>115</v>
      </c>
      <c r="AF166" s="150">
        <v>0</v>
      </c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</row>
    <row r="167" spans="1:58" outlineLevel="1" x14ac:dyDescent="0.2">
      <c r="A167" s="157"/>
      <c r="B167" s="158"/>
      <c r="C167" s="185" t="s">
        <v>212</v>
      </c>
      <c r="D167" s="160"/>
      <c r="E167" s="161">
        <v>4</v>
      </c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0"/>
      <c r="X167" s="150"/>
      <c r="Y167" s="150"/>
      <c r="Z167" s="150"/>
      <c r="AA167" s="150"/>
      <c r="AB167" s="150"/>
      <c r="AC167" s="150"/>
      <c r="AD167" s="150"/>
      <c r="AE167" s="150" t="s">
        <v>115</v>
      </c>
      <c r="AF167" s="150">
        <v>0</v>
      </c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</row>
    <row r="168" spans="1:58" outlineLevel="1" x14ac:dyDescent="0.2">
      <c r="A168" s="170">
        <v>27</v>
      </c>
      <c r="B168" s="171" t="s">
        <v>251</v>
      </c>
      <c r="C168" s="184" t="s">
        <v>252</v>
      </c>
      <c r="D168" s="172" t="s">
        <v>155</v>
      </c>
      <c r="E168" s="173">
        <v>25</v>
      </c>
      <c r="F168" s="174"/>
      <c r="G168" s="175">
        <f>ROUND(E168*F168,2)</f>
        <v>0</v>
      </c>
      <c r="H168" s="174">
        <v>3.83</v>
      </c>
      <c r="I168" s="175">
        <f>ROUND(E168*H168,2)</f>
        <v>95.75</v>
      </c>
      <c r="J168" s="174">
        <v>139.16999999999999</v>
      </c>
      <c r="K168" s="175">
        <f>ROUND(E168*J168,2)</f>
        <v>3479.25</v>
      </c>
      <c r="L168" s="175">
        <v>21</v>
      </c>
      <c r="M168" s="175">
        <f>G168*(1+L168/100)</f>
        <v>0</v>
      </c>
      <c r="N168" s="175">
        <v>1.6000000000000001E-4</v>
      </c>
      <c r="O168" s="175">
        <f>ROUND(E168*N168,2)</f>
        <v>0</v>
      </c>
      <c r="P168" s="175">
        <v>1.2319999999999999E-2</v>
      </c>
      <c r="Q168" s="175">
        <f>ROUND(E168*P168,2)</f>
        <v>0.31</v>
      </c>
      <c r="R168" s="175"/>
      <c r="S168" s="159">
        <v>0.2477</v>
      </c>
      <c r="T168" s="159">
        <f>ROUND(E168*S168,2)</f>
        <v>6.19</v>
      </c>
      <c r="U168" s="159"/>
      <c r="V168" s="159" t="s">
        <v>112</v>
      </c>
      <c r="W168" s="150"/>
      <c r="X168" s="150"/>
      <c r="Y168" s="150"/>
      <c r="Z168" s="150"/>
      <c r="AA168" s="150"/>
      <c r="AB168" s="150"/>
      <c r="AC168" s="150"/>
      <c r="AD168" s="150"/>
      <c r="AE168" s="150" t="s">
        <v>113</v>
      </c>
      <c r="AF168" s="150"/>
      <c r="AG168" s="150"/>
      <c r="AH168" s="150"/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</row>
    <row r="169" spans="1:58" outlineLevel="1" x14ac:dyDescent="0.2">
      <c r="A169" s="157"/>
      <c r="B169" s="158"/>
      <c r="C169" s="185" t="s">
        <v>156</v>
      </c>
      <c r="D169" s="160"/>
      <c r="E169" s="161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0"/>
      <c r="X169" s="150"/>
      <c r="Y169" s="150"/>
      <c r="Z169" s="150"/>
      <c r="AA169" s="150"/>
      <c r="AB169" s="150"/>
      <c r="AC169" s="150"/>
      <c r="AD169" s="150"/>
      <c r="AE169" s="150" t="s">
        <v>115</v>
      </c>
      <c r="AF169" s="150">
        <v>0</v>
      </c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</row>
    <row r="170" spans="1:58" outlineLevel="1" x14ac:dyDescent="0.2">
      <c r="A170" s="157"/>
      <c r="B170" s="158"/>
      <c r="C170" s="185" t="s">
        <v>165</v>
      </c>
      <c r="D170" s="160"/>
      <c r="E170" s="161">
        <v>6</v>
      </c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0"/>
      <c r="X170" s="150"/>
      <c r="Y170" s="150"/>
      <c r="Z170" s="150"/>
      <c r="AA170" s="150"/>
      <c r="AB170" s="150"/>
      <c r="AC170" s="150"/>
      <c r="AD170" s="150"/>
      <c r="AE170" s="150" t="s">
        <v>115</v>
      </c>
      <c r="AF170" s="150">
        <v>0</v>
      </c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</row>
    <row r="171" spans="1:58" ht="22.5" outlineLevel="1" x14ac:dyDescent="0.2">
      <c r="A171" s="157"/>
      <c r="B171" s="158"/>
      <c r="C171" s="185" t="s">
        <v>166</v>
      </c>
      <c r="D171" s="160"/>
      <c r="E171" s="161">
        <v>6</v>
      </c>
      <c r="F171" s="159"/>
      <c r="G171" s="159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0"/>
      <c r="X171" s="150"/>
      <c r="Y171" s="150"/>
      <c r="Z171" s="150"/>
      <c r="AA171" s="150"/>
      <c r="AB171" s="150"/>
      <c r="AC171" s="150"/>
      <c r="AD171" s="150"/>
      <c r="AE171" s="150" t="s">
        <v>115</v>
      </c>
      <c r="AF171" s="150">
        <v>0</v>
      </c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</row>
    <row r="172" spans="1:58" ht="22.5" outlineLevel="1" x14ac:dyDescent="0.2">
      <c r="A172" s="157"/>
      <c r="B172" s="158"/>
      <c r="C172" s="185" t="s">
        <v>167</v>
      </c>
      <c r="D172" s="160"/>
      <c r="E172" s="161">
        <v>6</v>
      </c>
      <c r="F172" s="159"/>
      <c r="G172" s="159"/>
      <c r="H172" s="159"/>
      <c r="I172" s="159"/>
      <c r="J172" s="159"/>
      <c r="K172" s="159"/>
      <c r="L172" s="159"/>
      <c r="M172" s="159"/>
      <c r="N172" s="159"/>
      <c r="O172" s="159"/>
      <c r="P172" s="159"/>
      <c r="Q172" s="159"/>
      <c r="R172" s="159"/>
      <c r="S172" s="159"/>
      <c r="T172" s="159"/>
      <c r="U172" s="159"/>
      <c r="V172" s="159"/>
      <c r="W172" s="150"/>
      <c r="X172" s="150"/>
      <c r="Y172" s="150"/>
      <c r="Z172" s="150"/>
      <c r="AA172" s="150"/>
      <c r="AB172" s="150"/>
      <c r="AC172" s="150"/>
      <c r="AD172" s="150"/>
      <c r="AE172" s="150" t="s">
        <v>115</v>
      </c>
      <c r="AF172" s="150">
        <v>0</v>
      </c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</row>
    <row r="173" spans="1:58" outlineLevel="1" x14ac:dyDescent="0.2">
      <c r="A173" s="157"/>
      <c r="B173" s="158"/>
      <c r="C173" s="185" t="s">
        <v>168</v>
      </c>
      <c r="D173" s="160"/>
      <c r="E173" s="161">
        <v>7</v>
      </c>
      <c r="F173" s="159"/>
      <c r="G173" s="159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0"/>
      <c r="X173" s="150"/>
      <c r="Y173" s="150"/>
      <c r="Z173" s="150"/>
      <c r="AA173" s="150"/>
      <c r="AB173" s="150"/>
      <c r="AC173" s="150"/>
      <c r="AD173" s="150"/>
      <c r="AE173" s="150" t="s">
        <v>115</v>
      </c>
      <c r="AF173" s="150">
        <v>0</v>
      </c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</row>
    <row r="174" spans="1:58" outlineLevel="1" x14ac:dyDescent="0.2">
      <c r="A174" s="170">
        <v>28</v>
      </c>
      <c r="B174" s="171" t="s">
        <v>253</v>
      </c>
      <c r="C174" s="184" t="s">
        <v>254</v>
      </c>
      <c r="D174" s="172" t="s">
        <v>155</v>
      </c>
      <c r="E174" s="173">
        <v>9</v>
      </c>
      <c r="F174" s="174"/>
      <c r="G174" s="175">
        <f>ROUND(E174*F174,2)</f>
        <v>0</v>
      </c>
      <c r="H174" s="174">
        <v>3.83</v>
      </c>
      <c r="I174" s="175">
        <f>ROUND(E174*H174,2)</f>
        <v>34.47</v>
      </c>
      <c r="J174" s="174">
        <v>105.17</v>
      </c>
      <c r="K174" s="175">
        <f>ROUND(E174*J174,2)</f>
        <v>946.53</v>
      </c>
      <c r="L174" s="175">
        <v>21</v>
      </c>
      <c r="M174" s="175">
        <f>G174*(1+L174/100)</f>
        <v>0</v>
      </c>
      <c r="N174" s="175">
        <v>1.6000000000000001E-4</v>
      </c>
      <c r="O174" s="175">
        <f>ROUND(E174*N174,2)</f>
        <v>0</v>
      </c>
      <c r="P174" s="175">
        <v>1.2319999999999999E-2</v>
      </c>
      <c r="Q174" s="175">
        <f>ROUND(E174*P174,2)</f>
        <v>0.11</v>
      </c>
      <c r="R174" s="175"/>
      <c r="S174" s="159">
        <v>0.18759999999999999</v>
      </c>
      <c r="T174" s="159">
        <f>ROUND(E174*S174,2)</f>
        <v>1.69</v>
      </c>
      <c r="U174" s="159"/>
      <c r="V174" s="159" t="s">
        <v>112</v>
      </c>
      <c r="W174" s="150"/>
      <c r="X174" s="150"/>
      <c r="Y174" s="150"/>
      <c r="Z174" s="150"/>
      <c r="AA174" s="150"/>
      <c r="AB174" s="150"/>
      <c r="AC174" s="150"/>
      <c r="AD174" s="150"/>
      <c r="AE174" s="150" t="s">
        <v>113</v>
      </c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</row>
    <row r="175" spans="1:58" outlineLevel="1" x14ac:dyDescent="0.2">
      <c r="A175" s="157"/>
      <c r="B175" s="158"/>
      <c r="C175" s="185" t="s">
        <v>156</v>
      </c>
      <c r="D175" s="160"/>
      <c r="E175" s="161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0"/>
      <c r="X175" s="150"/>
      <c r="Y175" s="150"/>
      <c r="Z175" s="150"/>
      <c r="AA175" s="150"/>
      <c r="AB175" s="150"/>
      <c r="AC175" s="150"/>
      <c r="AD175" s="150"/>
      <c r="AE175" s="150" t="s">
        <v>115</v>
      </c>
      <c r="AF175" s="150">
        <v>0</v>
      </c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</row>
    <row r="176" spans="1:58" outlineLevel="1" x14ac:dyDescent="0.2">
      <c r="A176" s="157"/>
      <c r="B176" s="158"/>
      <c r="C176" s="185" t="s">
        <v>163</v>
      </c>
      <c r="D176" s="160"/>
      <c r="E176" s="161">
        <v>9</v>
      </c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  <c r="U176" s="159"/>
      <c r="V176" s="159"/>
      <c r="W176" s="150"/>
      <c r="X176" s="150"/>
      <c r="Y176" s="150"/>
      <c r="Z176" s="150"/>
      <c r="AA176" s="150"/>
      <c r="AB176" s="150"/>
      <c r="AC176" s="150"/>
      <c r="AD176" s="150"/>
      <c r="AE176" s="150" t="s">
        <v>115</v>
      </c>
      <c r="AF176" s="150">
        <v>0</v>
      </c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</row>
    <row r="177" spans="1:58" outlineLevel="1" x14ac:dyDescent="0.2">
      <c r="A177" s="170">
        <v>29</v>
      </c>
      <c r="B177" s="171" t="s">
        <v>255</v>
      </c>
      <c r="C177" s="184" t="s">
        <v>256</v>
      </c>
      <c r="D177" s="172" t="s">
        <v>155</v>
      </c>
      <c r="E177" s="173">
        <v>4</v>
      </c>
      <c r="F177" s="174"/>
      <c r="G177" s="175">
        <f>ROUND(E177*F177,2)</f>
        <v>0</v>
      </c>
      <c r="H177" s="174">
        <v>3.83</v>
      </c>
      <c r="I177" s="175">
        <f>ROUND(E177*H177,2)</f>
        <v>15.32</v>
      </c>
      <c r="J177" s="174">
        <v>236.17</v>
      </c>
      <c r="K177" s="175">
        <f>ROUND(E177*J177,2)</f>
        <v>944.68</v>
      </c>
      <c r="L177" s="175">
        <v>21</v>
      </c>
      <c r="M177" s="175">
        <f>G177*(1+L177/100)</f>
        <v>0</v>
      </c>
      <c r="N177" s="175">
        <v>1.6000000000000001E-4</v>
      </c>
      <c r="O177" s="175">
        <f>ROUND(E177*N177,2)</f>
        <v>0</v>
      </c>
      <c r="P177" s="175">
        <v>1.584E-2</v>
      </c>
      <c r="Q177" s="175">
        <f>ROUND(E177*P177,2)</f>
        <v>0.06</v>
      </c>
      <c r="R177" s="175"/>
      <c r="S177" s="159">
        <v>0.41909999999999997</v>
      </c>
      <c r="T177" s="159">
        <f>ROUND(E177*S177,2)</f>
        <v>1.68</v>
      </c>
      <c r="U177" s="159"/>
      <c r="V177" s="159" t="s">
        <v>112</v>
      </c>
      <c r="W177" s="150"/>
      <c r="X177" s="150"/>
      <c r="Y177" s="150"/>
      <c r="Z177" s="150"/>
      <c r="AA177" s="150"/>
      <c r="AB177" s="150"/>
      <c r="AC177" s="150"/>
      <c r="AD177" s="150"/>
      <c r="AE177" s="150" t="s">
        <v>113</v>
      </c>
      <c r="AF177" s="150"/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</row>
    <row r="178" spans="1:58" outlineLevel="1" x14ac:dyDescent="0.2">
      <c r="A178" s="157"/>
      <c r="B178" s="158"/>
      <c r="C178" s="185" t="s">
        <v>156</v>
      </c>
      <c r="D178" s="160"/>
      <c r="E178" s="161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  <c r="U178" s="159"/>
      <c r="V178" s="159"/>
      <c r="W178" s="150"/>
      <c r="X178" s="150"/>
      <c r="Y178" s="150"/>
      <c r="Z178" s="150"/>
      <c r="AA178" s="150"/>
      <c r="AB178" s="150"/>
      <c r="AC178" s="150"/>
      <c r="AD178" s="150"/>
      <c r="AE178" s="150" t="s">
        <v>115</v>
      </c>
      <c r="AF178" s="150">
        <v>0</v>
      </c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</row>
    <row r="179" spans="1:58" outlineLevel="1" x14ac:dyDescent="0.2">
      <c r="A179" s="157"/>
      <c r="B179" s="158"/>
      <c r="C179" s="185" t="s">
        <v>176</v>
      </c>
      <c r="D179" s="160"/>
      <c r="E179" s="161">
        <v>2</v>
      </c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0"/>
      <c r="X179" s="150"/>
      <c r="Y179" s="150"/>
      <c r="Z179" s="150"/>
      <c r="AA179" s="150"/>
      <c r="AB179" s="150"/>
      <c r="AC179" s="150"/>
      <c r="AD179" s="150"/>
      <c r="AE179" s="150" t="s">
        <v>115</v>
      </c>
      <c r="AF179" s="150">
        <v>0</v>
      </c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</row>
    <row r="180" spans="1:58" outlineLevel="1" x14ac:dyDescent="0.2">
      <c r="A180" s="157"/>
      <c r="B180" s="158"/>
      <c r="C180" s="185" t="s">
        <v>177</v>
      </c>
      <c r="D180" s="160"/>
      <c r="E180" s="161">
        <v>2</v>
      </c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0"/>
      <c r="X180" s="150"/>
      <c r="Y180" s="150"/>
      <c r="Z180" s="150"/>
      <c r="AA180" s="150"/>
      <c r="AB180" s="150"/>
      <c r="AC180" s="150"/>
      <c r="AD180" s="150"/>
      <c r="AE180" s="150" t="s">
        <v>115</v>
      </c>
      <c r="AF180" s="150">
        <v>0</v>
      </c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</row>
    <row r="181" spans="1:58" outlineLevel="1" x14ac:dyDescent="0.2">
      <c r="A181" s="170">
        <v>30</v>
      </c>
      <c r="B181" s="171" t="s">
        <v>257</v>
      </c>
      <c r="C181" s="184" t="s">
        <v>258</v>
      </c>
      <c r="D181" s="172" t="s">
        <v>155</v>
      </c>
      <c r="E181" s="173">
        <v>10</v>
      </c>
      <c r="F181" s="174"/>
      <c r="G181" s="175">
        <f>ROUND(E181*F181,2)</f>
        <v>0</v>
      </c>
      <c r="H181" s="174">
        <v>3.83</v>
      </c>
      <c r="I181" s="175">
        <f>ROUND(E181*H181,2)</f>
        <v>38.299999999999997</v>
      </c>
      <c r="J181" s="174">
        <v>208.17</v>
      </c>
      <c r="K181" s="175">
        <f>ROUND(E181*J181,2)</f>
        <v>2081.6999999999998</v>
      </c>
      <c r="L181" s="175">
        <v>21</v>
      </c>
      <c r="M181" s="175">
        <f>G181*(1+L181/100)</f>
        <v>0</v>
      </c>
      <c r="N181" s="175">
        <v>1.6000000000000001E-4</v>
      </c>
      <c r="O181" s="175">
        <f>ROUND(E181*N181,2)</f>
        <v>0</v>
      </c>
      <c r="P181" s="175">
        <v>1.584E-2</v>
      </c>
      <c r="Q181" s="175">
        <f>ROUND(E181*P181,2)</f>
        <v>0.16</v>
      </c>
      <c r="R181" s="175"/>
      <c r="S181" s="159">
        <v>0.36980000000000002</v>
      </c>
      <c r="T181" s="159">
        <f>ROUND(E181*S181,2)</f>
        <v>3.7</v>
      </c>
      <c r="U181" s="159"/>
      <c r="V181" s="159" t="s">
        <v>112</v>
      </c>
      <c r="W181" s="150"/>
      <c r="X181" s="150"/>
      <c r="Y181" s="150"/>
      <c r="Z181" s="150"/>
      <c r="AA181" s="150"/>
      <c r="AB181" s="150"/>
      <c r="AC181" s="150"/>
      <c r="AD181" s="150"/>
      <c r="AE181" s="150" t="s">
        <v>113</v>
      </c>
      <c r="AF181" s="150"/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</row>
    <row r="182" spans="1:58" outlineLevel="1" x14ac:dyDescent="0.2">
      <c r="A182" s="157"/>
      <c r="B182" s="158"/>
      <c r="C182" s="185" t="s">
        <v>156</v>
      </c>
      <c r="D182" s="160"/>
      <c r="E182" s="161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  <c r="U182" s="159"/>
      <c r="V182" s="159"/>
      <c r="W182" s="150"/>
      <c r="X182" s="150"/>
      <c r="Y182" s="150"/>
      <c r="Z182" s="150"/>
      <c r="AA182" s="150"/>
      <c r="AB182" s="150"/>
      <c r="AC182" s="150"/>
      <c r="AD182" s="150"/>
      <c r="AE182" s="150" t="s">
        <v>115</v>
      </c>
      <c r="AF182" s="150">
        <v>0</v>
      </c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</row>
    <row r="183" spans="1:58" ht="22.5" outlineLevel="1" x14ac:dyDescent="0.2">
      <c r="A183" s="157"/>
      <c r="B183" s="158"/>
      <c r="C183" s="185" t="s">
        <v>175</v>
      </c>
      <c r="D183" s="160"/>
      <c r="E183" s="161">
        <v>5</v>
      </c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0"/>
      <c r="X183" s="150"/>
      <c r="Y183" s="150"/>
      <c r="Z183" s="150"/>
      <c r="AA183" s="150"/>
      <c r="AB183" s="150"/>
      <c r="AC183" s="150"/>
      <c r="AD183" s="150"/>
      <c r="AE183" s="150" t="s">
        <v>115</v>
      </c>
      <c r="AF183" s="150">
        <v>0</v>
      </c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</row>
    <row r="184" spans="1:58" outlineLevel="1" x14ac:dyDescent="0.2">
      <c r="A184" s="157"/>
      <c r="B184" s="158"/>
      <c r="C184" s="185" t="s">
        <v>221</v>
      </c>
      <c r="D184" s="160"/>
      <c r="E184" s="161">
        <v>5</v>
      </c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0"/>
      <c r="X184" s="150"/>
      <c r="Y184" s="150"/>
      <c r="Z184" s="150"/>
      <c r="AA184" s="150"/>
      <c r="AB184" s="150"/>
      <c r="AC184" s="150"/>
      <c r="AD184" s="150"/>
      <c r="AE184" s="150" t="s">
        <v>115</v>
      </c>
      <c r="AF184" s="150">
        <v>0</v>
      </c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</row>
    <row r="185" spans="1:58" outlineLevel="1" x14ac:dyDescent="0.2">
      <c r="A185" s="170">
        <v>31</v>
      </c>
      <c r="B185" s="171" t="s">
        <v>259</v>
      </c>
      <c r="C185" s="184" t="s">
        <v>260</v>
      </c>
      <c r="D185" s="172" t="s">
        <v>155</v>
      </c>
      <c r="E185" s="173">
        <v>7</v>
      </c>
      <c r="F185" s="174"/>
      <c r="G185" s="175">
        <f>ROUND(E185*F185,2)</f>
        <v>0</v>
      </c>
      <c r="H185" s="174">
        <v>3.83</v>
      </c>
      <c r="I185" s="175">
        <f>ROUND(E185*H185,2)</f>
        <v>26.81</v>
      </c>
      <c r="J185" s="174">
        <v>185.67</v>
      </c>
      <c r="K185" s="175">
        <f>ROUND(E185*J185,2)</f>
        <v>1299.69</v>
      </c>
      <c r="L185" s="175">
        <v>21</v>
      </c>
      <c r="M185" s="175">
        <f>G185*(1+L185/100)</f>
        <v>0</v>
      </c>
      <c r="N185" s="175">
        <v>1.6000000000000001E-4</v>
      </c>
      <c r="O185" s="175">
        <f>ROUND(E185*N185,2)</f>
        <v>0</v>
      </c>
      <c r="P185" s="175">
        <v>1.584E-2</v>
      </c>
      <c r="Q185" s="175">
        <f>ROUND(E185*P185,2)</f>
        <v>0.11</v>
      </c>
      <c r="R185" s="175"/>
      <c r="S185" s="159">
        <v>0.33</v>
      </c>
      <c r="T185" s="159">
        <f>ROUND(E185*S185,2)</f>
        <v>2.31</v>
      </c>
      <c r="U185" s="159"/>
      <c r="V185" s="159" t="s">
        <v>112</v>
      </c>
      <c r="W185" s="150"/>
      <c r="X185" s="150"/>
      <c r="Y185" s="150"/>
      <c r="Z185" s="150"/>
      <c r="AA185" s="150"/>
      <c r="AB185" s="150"/>
      <c r="AC185" s="150"/>
      <c r="AD185" s="150"/>
      <c r="AE185" s="150" t="s">
        <v>113</v>
      </c>
      <c r="AF185" s="150"/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</row>
    <row r="186" spans="1:58" outlineLevel="1" x14ac:dyDescent="0.2">
      <c r="A186" s="157"/>
      <c r="B186" s="158"/>
      <c r="C186" s="185" t="s">
        <v>156</v>
      </c>
      <c r="D186" s="160"/>
      <c r="E186" s="161"/>
      <c r="F186" s="159"/>
      <c r="G186" s="159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0"/>
      <c r="X186" s="150"/>
      <c r="Y186" s="150"/>
      <c r="Z186" s="150"/>
      <c r="AA186" s="150"/>
      <c r="AB186" s="150"/>
      <c r="AC186" s="150"/>
      <c r="AD186" s="150"/>
      <c r="AE186" s="150" t="s">
        <v>115</v>
      </c>
      <c r="AF186" s="150">
        <v>0</v>
      </c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</row>
    <row r="187" spans="1:58" ht="22.5" outlineLevel="1" x14ac:dyDescent="0.2">
      <c r="A187" s="157"/>
      <c r="B187" s="158"/>
      <c r="C187" s="185" t="s">
        <v>178</v>
      </c>
      <c r="D187" s="160"/>
      <c r="E187" s="161">
        <v>7</v>
      </c>
      <c r="F187" s="159"/>
      <c r="G187" s="159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0"/>
      <c r="X187" s="150"/>
      <c r="Y187" s="150"/>
      <c r="Z187" s="150"/>
      <c r="AA187" s="150"/>
      <c r="AB187" s="150"/>
      <c r="AC187" s="150"/>
      <c r="AD187" s="150"/>
      <c r="AE187" s="150" t="s">
        <v>115</v>
      </c>
      <c r="AF187" s="150">
        <v>0</v>
      </c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</row>
    <row r="188" spans="1:58" outlineLevel="1" x14ac:dyDescent="0.2">
      <c r="A188" s="170">
        <v>32</v>
      </c>
      <c r="B188" s="171" t="s">
        <v>261</v>
      </c>
      <c r="C188" s="184" t="s">
        <v>262</v>
      </c>
      <c r="D188" s="172" t="s">
        <v>155</v>
      </c>
      <c r="E188" s="173">
        <v>33</v>
      </c>
      <c r="F188" s="174"/>
      <c r="G188" s="175">
        <f>ROUND(E188*F188,2)</f>
        <v>0</v>
      </c>
      <c r="H188" s="174">
        <v>3.83</v>
      </c>
      <c r="I188" s="175">
        <f>ROUND(E188*H188,2)</f>
        <v>126.39</v>
      </c>
      <c r="J188" s="174">
        <v>253.17</v>
      </c>
      <c r="K188" s="175">
        <f>ROUND(E188*J188,2)</f>
        <v>8354.61</v>
      </c>
      <c r="L188" s="175">
        <v>21</v>
      </c>
      <c r="M188" s="175">
        <f>G188*(1+L188/100)</f>
        <v>0</v>
      </c>
      <c r="N188" s="175">
        <v>1.6000000000000001E-4</v>
      </c>
      <c r="O188" s="175">
        <f>ROUND(E188*N188,2)</f>
        <v>0.01</v>
      </c>
      <c r="P188" s="175">
        <v>2.4750000000000001E-2</v>
      </c>
      <c r="Q188" s="175">
        <f>ROUND(E188*P188,2)</f>
        <v>0.82</v>
      </c>
      <c r="R188" s="175"/>
      <c r="S188" s="159">
        <v>0.44929999999999998</v>
      </c>
      <c r="T188" s="159">
        <f>ROUND(E188*S188,2)</f>
        <v>14.83</v>
      </c>
      <c r="U188" s="159"/>
      <c r="V188" s="159" t="s">
        <v>112</v>
      </c>
      <c r="W188" s="150"/>
      <c r="X188" s="150"/>
      <c r="Y188" s="150"/>
      <c r="Z188" s="150"/>
      <c r="AA188" s="150"/>
      <c r="AB188" s="150"/>
      <c r="AC188" s="150"/>
      <c r="AD188" s="150"/>
      <c r="AE188" s="150" t="s">
        <v>113</v>
      </c>
      <c r="AF188" s="150"/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</row>
    <row r="189" spans="1:58" outlineLevel="1" x14ac:dyDescent="0.2">
      <c r="A189" s="157"/>
      <c r="B189" s="158"/>
      <c r="C189" s="185" t="s">
        <v>156</v>
      </c>
      <c r="D189" s="160"/>
      <c r="E189" s="161"/>
      <c r="F189" s="159"/>
      <c r="G189" s="159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0"/>
      <c r="X189" s="150"/>
      <c r="Y189" s="150"/>
      <c r="Z189" s="150"/>
      <c r="AA189" s="150"/>
      <c r="AB189" s="150"/>
      <c r="AC189" s="150"/>
      <c r="AD189" s="150"/>
      <c r="AE189" s="150" t="s">
        <v>115</v>
      </c>
      <c r="AF189" s="150">
        <v>0</v>
      </c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</row>
    <row r="190" spans="1:58" ht="22.5" outlineLevel="1" x14ac:dyDescent="0.2">
      <c r="A190" s="157"/>
      <c r="B190" s="158"/>
      <c r="C190" s="185" t="s">
        <v>224</v>
      </c>
      <c r="D190" s="160"/>
      <c r="E190" s="161">
        <v>2</v>
      </c>
      <c r="F190" s="159"/>
      <c r="G190" s="159"/>
      <c r="H190" s="159"/>
      <c r="I190" s="159"/>
      <c r="J190" s="159"/>
      <c r="K190" s="159"/>
      <c r="L190" s="159"/>
      <c r="M190" s="159"/>
      <c r="N190" s="159"/>
      <c r="O190" s="159"/>
      <c r="P190" s="159"/>
      <c r="Q190" s="159"/>
      <c r="R190" s="159"/>
      <c r="S190" s="159"/>
      <c r="T190" s="159"/>
      <c r="U190" s="159"/>
      <c r="V190" s="159"/>
      <c r="W190" s="150"/>
      <c r="X190" s="150"/>
      <c r="Y190" s="150"/>
      <c r="Z190" s="150"/>
      <c r="AA190" s="150"/>
      <c r="AB190" s="150"/>
      <c r="AC190" s="150"/>
      <c r="AD190" s="150"/>
      <c r="AE190" s="150" t="s">
        <v>115</v>
      </c>
      <c r="AF190" s="150">
        <v>0</v>
      </c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</row>
    <row r="191" spans="1:58" outlineLevel="1" x14ac:dyDescent="0.2">
      <c r="A191" s="157"/>
      <c r="B191" s="158"/>
      <c r="C191" s="185" t="s">
        <v>181</v>
      </c>
      <c r="D191" s="160"/>
      <c r="E191" s="161">
        <v>1</v>
      </c>
      <c r="F191" s="159"/>
      <c r="G191" s="159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0"/>
      <c r="X191" s="150"/>
      <c r="Y191" s="150"/>
      <c r="Z191" s="150"/>
      <c r="AA191" s="150"/>
      <c r="AB191" s="150"/>
      <c r="AC191" s="150"/>
      <c r="AD191" s="150"/>
      <c r="AE191" s="150" t="s">
        <v>115</v>
      </c>
      <c r="AF191" s="150">
        <v>0</v>
      </c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</row>
    <row r="192" spans="1:58" ht="22.5" outlineLevel="1" x14ac:dyDescent="0.2">
      <c r="A192" s="157"/>
      <c r="B192" s="158"/>
      <c r="C192" s="185" t="s">
        <v>225</v>
      </c>
      <c r="D192" s="160"/>
      <c r="E192" s="161">
        <v>2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0"/>
      <c r="X192" s="150"/>
      <c r="Y192" s="150"/>
      <c r="Z192" s="150"/>
      <c r="AA192" s="150"/>
      <c r="AB192" s="150"/>
      <c r="AC192" s="150"/>
      <c r="AD192" s="150"/>
      <c r="AE192" s="150" t="s">
        <v>115</v>
      </c>
      <c r="AF192" s="150">
        <v>0</v>
      </c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</row>
    <row r="193" spans="1:58" outlineLevel="1" x14ac:dyDescent="0.2">
      <c r="A193" s="157"/>
      <c r="B193" s="158"/>
      <c r="C193" s="185" t="s">
        <v>226</v>
      </c>
      <c r="D193" s="160"/>
      <c r="E193" s="161">
        <v>2</v>
      </c>
      <c r="F193" s="159"/>
      <c r="G193" s="159"/>
      <c r="H193" s="159"/>
      <c r="I193" s="159"/>
      <c r="J193" s="159"/>
      <c r="K193" s="159"/>
      <c r="L193" s="159"/>
      <c r="M193" s="159"/>
      <c r="N193" s="159"/>
      <c r="O193" s="159"/>
      <c r="P193" s="159"/>
      <c r="Q193" s="159"/>
      <c r="R193" s="159"/>
      <c r="S193" s="159"/>
      <c r="T193" s="159"/>
      <c r="U193" s="159"/>
      <c r="V193" s="159"/>
      <c r="W193" s="150"/>
      <c r="X193" s="150"/>
      <c r="Y193" s="150"/>
      <c r="Z193" s="150"/>
      <c r="AA193" s="150"/>
      <c r="AB193" s="150"/>
      <c r="AC193" s="150"/>
      <c r="AD193" s="150"/>
      <c r="AE193" s="150" t="s">
        <v>115</v>
      </c>
      <c r="AF193" s="150">
        <v>0</v>
      </c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</row>
    <row r="194" spans="1:58" ht="22.5" outlineLevel="1" x14ac:dyDescent="0.2">
      <c r="A194" s="157"/>
      <c r="B194" s="158"/>
      <c r="C194" s="185" t="s">
        <v>227</v>
      </c>
      <c r="D194" s="160"/>
      <c r="E194" s="161">
        <v>2</v>
      </c>
      <c r="F194" s="159"/>
      <c r="G194" s="159"/>
      <c r="H194" s="159"/>
      <c r="I194" s="159"/>
      <c r="J194" s="159"/>
      <c r="K194" s="159"/>
      <c r="L194" s="159"/>
      <c r="M194" s="159"/>
      <c r="N194" s="159"/>
      <c r="O194" s="159"/>
      <c r="P194" s="159"/>
      <c r="Q194" s="159"/>
      <c r="R194" s="159"/>
      <c r="S194" s="159"/>
      <c r="T194" s="159"/>
      <c r="U194" s="159"/>
      <c r="V194" s="159"/>
      <c r="W194" s="150"/>
      <c r="X194" s="150"/>
      <c r="Y194" s="150"/>
      <c r="Z194" s="150"/>
      <c r="AA194" s="150"/>
      <c r="AB194" s="150"/>
      <c r="AC194" s="150"/>
      <c r="AD194" s="150"/>
      <c r="AE194" s="150" t="s">
        <v>115</v>
      </c>
      <c r="AF194" s="150">
        <v>0</v>
      </c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</row>
    <row r="195" spans="1:58" outlineLevel="1" x14ac:dyDescent="0.2">
      <c r="A195" s="157"/>
      <c r="B195" s="158"/>
      <c r="C195" s="185" t="s">
        <v>228</v>
      </c>
      <c r="D195" s="160"/>
      <c r="E195" s="161">
        <v>3</v>
      </c>
      <c r="F195" s="159"/>
      <c r="G195" s="159"/>
      <c r="H195" s="159"/>
      <c r="I195" s="159"/>
      <c r="J195" s="159"/>
      <c r="K195" s="159"/>
      <c r="L195" s="159"/>
      <c r="M195" s="159"/>
      <c r="N195" s="159"/>
      <c r="O195" s="159"/>
      <c r="P195" s="159"/>
      <c r="Q195" s="159"/>
      <c r="R195" s="159"/>
      <c r="S195" s="159"/>
      <c r="T195" s="159"/>
      <c r="U195" s="159"/>
      <c r="V195" s="159"/>
      <c r="W195" s="150"/>
      <c r="X195" s="150"/>
      <c r="Y195" s="150"/>
      <c r="Z195" s="150"/>
      <c r="AA195" s="150"/>
      <c r="AB195" s="150"/>
      <c r="AC195" s="150"/>
      <c r="AD195" s="150"/>
      <c r="AE195" s="150" t="s">
        <v>115</v>
      </c>
      <c r="AF195" s="150">
        <v>0</v>
      </c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</row>
    <row r="196" spans="1:58" outlineLevel="1" x14ac:dyDescent="0.2">
      <c r="A196" s="157"/>
      <c r="B196" s="158"/>
      <c r="C196" s="185" t="s">
        <v>229</v>
      </c>
      <c r="D196" s="160"/>
      <c r="E196" s="161">
        <v>3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0"/>
      <c r="X196" s="150"/>
      <c r="Y196" s="150"/>
      <c r="Z196" s="150"/>
      <c r="AA196" s="150"/>
      <c r="AB196" s="150"/>
      <c r="AC196" s="150"/>
      <c r="AD196" s="150"/>
      <c r="AE196" s="150" t="s">
        <v>115</v>
      </c>
      <c r="AF196" s="150">
        <v>0</v>
      </c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</row>
    <row r="197" spans="1:58" outlineLevel="1" x14ac:dyDescent="0.2">
      <c r="A197" s="157"/>
      <c r="B197" s="158"/>
      <c r="C197" s="185" t="s">
        <v>231</v>
      </c>
      <c r="D197" s="160"/>
      <c r="E197" s="161">
        <v>3</v>
      </c>
      <c r="F197" s="159"/>
      <c r="G197" s="159"/>
      <c r="H197" s="159"/>
      <c r="I197" s="159"/>
      <c r="J197" s="159"/>
      <c r="K197" s="159"/>
      <c r="L197" s="159"/>
      <c r="M197" s="159"/>
      <c r="N197" s="159"/>
      <c r="O197" s="159"/>
      <c r="P197" s="159"/>
      <c r="Q197" s="159"/>
      <c r="R197" s="159"/>
      <c r="S197" s="159"/>
      <c r="T197" s="159"/>
      <c r="U197" s="159"/>
      <c r="V197" s="159"/>
      <c r="W197" s="150"/>
      <c r="X197" s="150"/>
      <c r="Y197" s="150"/>
      <c r="Z197" s="150"/>
      <c r="AA197" s="150"/>
      <c r="AB197" s="150"/>
      <c r="AC197" s="150"/>
      <c r="AD197" s="150"/>
      <c r="AE197" s="150" t="s">
        <v>115</v>
      </c>
      <c r="AF197" s="150">
        <v>0</v>
      </c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</row>
    <row r="198" spans="1:58" outlineLevel="1" x14ac:dyDescent="0.2">
      <c r="A198" s="157"/>
      <c r="B198" s="158"/>
      <c r="C198" s="185" t="s">
        <v>233</v>
      </c>
      <c r="D198" s="160"/>
      <c r="E198" s="161">
        <v>3</v>
      </c>
      <c r="F198" s="159"/>
      <c r="G198" s="159"/>
      <c r="H198" s="159"/>
      <c r="I198" s="159"/>
      <c r="J198" s="159"/>
      <c r="K198" s="159"/>
      <c r="L198" s="159"/>
      <c r="M198" s="159"/>
      <c r="N198" s="159"/>
      <c r="O198" s="159"/>
      <c r="P198" s="159"/>
      <c r="Q198" s="159"/>
      <c r="R198" s="159"/>
      <c r="S198" s="159"/>
      <c r="T198" s="159"/>
      <c r="U198" s="159"/>
      <c r="V198" s="159"/>
      <c r="W198" s="150"/>
      <c r="X198" s="150"/>
      <c r="Y198" s="150"/>
      <c r="Z198" s="150"/>
      <c r="AA198" s="150"/>
      <c r="AB198" s="150"/>
      <c r="AC198" s="150"/>
      <c r="AD198" s="150"/>
      <c r="AE198" s="150" t="s">
        <v>115</v>
      </c>
      <c r="AF198" s="150">
        <v>0</v>
      </c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</row>
    <row r="199" spans="1:58" outlineLevel="1" x14ac:dyDescent="0.2">
      <c r="A199" s="157"/>
      <c r="B199" s="158"/>
      <c r="C199" s="185" t="s">
        <v>234</v>
      </c>
      <c r="D199" s="160"/>
      <c r="E199" s="161">
        <v>3</v>
      </c>
      <c r="F199" s="159"/>
      <c r="G199" s="159"/>
      <c r="H199" s="159"/>
      <c r="I199" s="159"/>
      <c r="J199" s="159"/>
      <c r="K199" s="159"/>
      <c r="L199" s="159"/>
      <c r="M199" s="159"/>
      <c r="N199" s="159"/>
      <c r="O199" s="159"/>
      <c r="P199" s="159"/>
      <c r="Q199" s="159"/>
      <c r="R199" s="159"/>
      <c r="S199" s="159"/>
      <c r="T199" s="159"/>
      <c r="U199" s="159"/>
      <c r="V199" s="159"/>
      <c r="W199" s="150"/>
      <c r="X199" s="150"/>
      <c r="Y199" s="150"/>
      <c r="Z199" s="150"/>
      <c r="AA199" s="150"/>
      <c r="AB199" s="150"/>
      <c r="AC199" s="150"/>
      <c r="AD199" s="150"/>
      <c r="AE199" s="150" t="s">
        <v>115</v>
      </c>
      <c r="AF199" s="150">
        <v>0</v>
      </c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</row>
    <row r="200" spans="1:58" outlineLevel="1" x14ac:dyDescent="0.2">
      <c r="A200" s="157"/>
      <c r="B200" s="158"/>
      <c r="C200" s="185" t="s">
        <v>235</v>
      </c>
      <c r="D200" s="160"/>
      <c r="E200" s="161">
        <v>3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0"/>
      <c r="X200" s="150"/>
      <c r="Y200" s="150"/>
      <c r="Z200" s="150"/>
      <c r="AA200" s="150"/>
      <c r="AB200" s="150"/>
      <c r="AC200" s="150"/>
      <c r="AD200" s="150"/>
      <c r="AE200" s="150" t="s">
        <v>115</v>
      </c>
      <c r="AF200" s="150">
        <v>0</v>
      </c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</row>
    <row r="201" spans="1:58" ht="22.5" outlineLevel="1" x14ac:dyDescent="0.2">
      <c r="A201" s="157"/>
      <c r="B201" s="158"/>
      <c r="C201" s="185" t="s">
        <v>236</v>
      </c>
      <c r="D201" s="160"/>
      <c r="E201" s="161">
        <v>2</v>
      </c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0"/>
      <c r="X201" s="150"/>
      <c r="Y201" s="150"/>
      <c r="Z201" s="150"/>
      <c r="AA201" s="150"/>
      <c r="AB201" s="150"/>
      <c r="AC201" s="150"/>
      <c r="AD201" s="150"/>
      <c r="AE201" s="150" t="s">
        <v>115</v>
      </c>
      <c r="AF201" s="150">
        <v>0</v>
      </c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</row>
    <row r="202" spans="1:58" outlineLevel="1" x14ac:dyDescent="0.2">
      <c r="A202" s="157"/>
      <c r="B202" s="158"/>
      <c r="C202" s="185" t="s">
        <v>184</v>
      </c>
      <c r="D202" s="160"/>
      <c r="E202" s="161">
        <v>2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0"/>
      <c r="X202" s="150"/>
      <c r="Y202" s="150"/>
      <c r="Z202" s="150"/>
      <c r="AA202" s="150"/>
      <c r="AB202" s="150"/>
      <c r="AC202" s="150"/>
      <c r="AD202" s="150"/>
      <c r="AE202" s="150" t="s">
        <v>115</v>
      </c>
      <c r="AF202" s="150">
        <v>0</v>
      </c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</row>
    <row r="203" spans="1:58" ht="22.5" outlineLevel="1" x14ac:dyDescent="0.2">
      <c r="A203" s="157"/>
      <c r="B203" s="158"/>
      <c r="C203" s="185" t="s">
        <v>237</v>
      </c>
      <c r="D203" s="160"/>
      <c r="E203" s="161">
        <v>2</v>
      </c>
      <c r="F203" s="159"/>
      <c r="G203" s="159"/>
      <c r="H203" s="159"/>
      <c r="I203" s="159"/>
      <c r="J203" s="159"/>
      <c r="K203" s="159"/>
      <c r="L203" s="159"/>
      <c r="M203" s="159"/>
      <c r="N203" s="159"/>
      <c r="O203" s="159"/>
      <c r="P203" s="159"/>
      <c r="Q203" s="159"/>
      <c r="R203" s="159"/>
      <c r="S203" s="159"/>
      <c r="T203" s="159"/>
      <c r="U203" s="159"/>
      <c r="V203" s="159"/>
      <c r="W203" s="150"/>
      <c r="X203" s="150"/>
      <c r="Y203" s="150"/>
      <c r="Z203" s="150"/>
      <c r="AA203" s="150"/>
      <c r="AB203" s="150"/>
      <c r="AC203" s="150"/>
      <c r="AD203" s="150"/>
      <c r="AE203" s="150" t="s">
        <v>115</v>
      </c>
      <c r="AF203" s="150">
        <v>0</v>
      </c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</row>
    <row r="204" spans="1:58" outlineLevel="1" x14ac:dyDescent="0.2">
      <c r="A204" s="170">
        <v>33</v>
      </c>
      <c r="B204" s="171" t="s">
        <v>263</v>
      </c>
      <c r="C204" s="184" t="s">
        <v>264</v>
      </c>
      <c r="D204" s="172" t="s">
        <v>155</v>
      </c>
      <c r="E204" s="173">
        <v>24</v>
      </c>
      <c r="F204" s="174"/>
      <c r="G204" s="175">
        <f>ROUND(E204*F204,2)</f>
        <v>0</v>
      </c>
      <c r="H204" s="174">
        <v>3.83</v>
      </c>
      <c r="I204" s="175">
        <f>ROUND(E204*H204,2)</f>
        <v>91.92</v>
      </c>
      <c r="J204" s="174">
        <v>202.17</v>
      </c>
      <c r="K204" s="175">
        <f>ROUND(E204*J204,2)</f>
        <v>4852.08</v>
      </c>
      <c r="L204" s="175">
        <v>21</v>
      </c>
      <c r="M204" s="175">
        <f>G204*(1+L204/100)</f>
        <v>0</v>
      </c>
      <c r="N204" s="175">
        <v>1.6000000000000001E-4</v>
      </c>
      <c r="O204" s="175">
        <f>ROUND(E204*N204,2)</f>
        <v>0</v>
      </c>
      <c r="P204" s="175">
        <v>2.4750000000000001E-2</v>
      </c>
      <c r="Q204" s="175">
        <f>ROUND(E204*P204,2)</f>
        <v>0.59</v>
      </c>
      <c r="R204" s="175"/>
      <c r="S204" s="159">
        <v>0.35880000000000001</v>
      </c>
      <c r="T204" s="159">
        <f>ROUND(E204*S204,2)</f>
        <v>8.61</v>
      </c>
      <c r="U204" s="159"/>
      <c r="V204" s="159" t="s">
        <v>112</v>
      </c>
      <c r="W204" s="150"/>
      <c r="X204" s="150"/>
      <c r="Y204" s="150"/>
      <c r="Z204" s="150"/>
      <c r="AA204" s="150"/>
      <c r="AB204" s="150"/>
      <c r="AC204" s="150"/>
      <c r="AD204" s="150"/>
      <c r="AE204" s="150" t="s">
        <v>113</v>
      </c>
      <c r="AF204" s="150"/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</row>
    <row r="205" spans="1:58" outlineLevel="1" x14ac:dyDescent="0.2">
      <c r="A205" s="157"/>
      <c r="B205" s="158"/>
      <c r="C205" s="185" t="s">
        <v>156</v>
      </c>
      <c r="D205" s="160"/>
      <c r="E205" s="161"/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0"/>
      <c r="X205" s="150"/>
      <c r="Y205" s="150"/>
      <c r="Z205" s="150"/>
      <c r="AA205" s="150"/>
      <c r="AB205" s="150"/>
      <c r="AC205" s="150"/>
      <c r="AD205" s="150"/>
      <c r="AE205" s="150" t="s">
        <v>115</v>
      </c>
      <c r="AF205" s="150">
        <v>0</v>
      </c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</row>
    <row r="206" spans="1:58" outlineLevel="1" x14ac:dyDescent="0.2">
      <c r="A206" s="157"/>
      <c r="B206" s="158"/>
      <c r="C206" s="185" t="s">
        <v>230</v>
      </c>
      <c r="D206" s="160"/>
      <c r="E206" s="161">
        <v>6</v>
      </c>
      <c r="F206" s="159"/>
      <c r="G206" s="159"/>
      <c r="H206" s="159"/>
      <c r="I206" s="159"/>
      <c r="J206" s="159"/>
      <c r="K206" s="159"/>
      <c r="L206" s="159"/>
      <c r="M206" s="159"/>
      <c r="N206" s="159"/>
      <c r="O206" s="159"/>
      <c r="P206" s="159"/>
      <c r="Q206" s="159"/>
      <c r="R206" s="159"/>
      <c r="S206" s="159"/>
      <c r="T206" s="159"/>
      <c r="U206" s="159"/>
      <c r="V206" s="159"/>
      <c r="W206" s="150"/>
      <c r="X206" s="150"/>
      <c r="Y206" s="150"/>
      <c r="Z206" s="150"/>
      <c r="AA206" s="150"/>
      <c r="AB206" s="150"/>
      <c r="AC206" s="150"/>
      <c r="AD206" s="150"/>
      <c r="AE206" s="150" t="s">
        <v>115</v>
      </c>
      <c r="AF206" s="150">
        <v>0</v>
      </c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</row>
    <row r="207" spans="1:58" outlineLevel="1" x14ac:dyDescent="0.2">
      <c r="A207" s="157"/>
      <c r="B207" s="158"/>
      <c r="C207" s="185" t="s">
        <v>182</v>
      </c>
      <c r="D207" s="160"/>
      <c r="E207" s="161">
        <v>6</v>
      </c>
      <c r="F207" s="159"/>
      <c r="G207" s="159"/>
      <c r="H207" s="159"/>
      <c r="I207" s="159"/>
      <c r="J207" s="159"/>
      <c r="K207" s="159"/>
      <c r="L207" s="159"/>
      <c r="M207" s="159"/>
      <c r="N207" s="159"/>
      <c r="O207" s="159"/>
      <c r="P207" s="159"/>
      <c r="Q207" s="159"/>
      <c r="R207" s="159"/>
      <c r="S207" s="159"/>
      <c r="T207" s="159"/>
      <c r="U207" s="159"/>
      <c r="V207" s="159"/>
      <c r="W207" s="150"/>
      <c r="X207" s="150"/>
      <c r="Y207" s="150"/>
      <c r="Z207" s="150"/>
      <c r="AA207" s="150"/>
      <c r="AB207" s="150"/>
      <c r="AC207" s="150"/>
      <c r="AD207" s="150"/>
      <c r="AE207" s="150" t="s">
        <v>115</v>
      </c>
      <c r="AF207" s="150">
        <v>0</v>
      </c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</row>
    <row r="208" spans="1:58" outlineLevel="1" x14ac:dyDescent="0.2">
      <c r="A208" s="157"/>
      <c r="B208" s="158"/>
      <c r="C208" s="185" t="s">
        <v>232</v>
      </c>
      <c r="D208" s="160"/>
      <c r="E208" s="161">
        <v>6</v>
      </c>
      <c r="F208" s="159"/>
      <c r="G208" s="159"/>
      <c r="H208" s="159"/>
      <c r="I208" s="159"/>
      <c r="J208" s="159"/>
      <c r="K208" s="159"/>
      <c r="L208" s="159"/>
      <c r="M208" s="159"/>
      <c r="N208" s="159"/>
      <c r="O208" s="159"/>
      <c r="P208" s="159"/>
      <c r="Q208" s="159"/>
      <c r="R208" s="159"/>
      <c r="S208" s="159"/>
      <c r="T208" s="159"/>
      <c r="U208" s="159"/>
      <c r="V208" s="159"/>
      <c r="W208" s="150"/>
      <c r="X208" s="150"/>
      <c r="Y208" s="150"/>
      <c r="Z208" s="150"/>
      <c r="AA208" s="150"/>
      <c r="AB208" s="150"/>
      <c r="AC208" s="150"/>
      <c r="AD208" s="150"/>
      <c r="AE208" s="150" t="s">
        <v>115</v>
      </c>
      <c r="AF208" s="150">
        <v>0</v>
      </c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</row>
    <row r="209" spans="1:58" outlineLevel="1" x14ac:dyDescent="0.2">
      <c r="A209" s="157"/>
      <c r="B209" s="158"/>
      <c r="C209" s="185" t="s">
        <v>183</v>
      </c>
      <c r="D209" s="160"/>
      <c r="E209" s="161">
        <v>6</v>
      </c>
      <c r="F209" s="159"/>
      <c r="G209" s="159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0"/>
      <c r="X209" s="150"/>
      <c r="Y209" s="150"/>
      <c r="Z209" s="150"/>
      <c r="AA209" s="150"/>
      <c r="AB209" s="150"/>
      <c r="AC209" s="150"/>
      <c r="AD209" s="150"/>
      <c r="AE209" s="150" t="s">
        <v>115</v>
      </c>
      <c r="AF209" s="150">
        <v>0</v>
      </c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</row>
    <row r="210" spans="1:58" outlineLevel="1" x14ac:dyDescent="0.2">
      <c r="A210" s="170">
        <v>34</v>
      </c>
      <c r="B210" s="171" t="s">
        <v>265</v>
      </c>
      <c r="C210" s="184" t="s">
        <v>266</v>
      </c>
      <c r="D210" s="172" t="s">
        <v>155</v>
      </c>
      <c r="E210" s="173">
        <v>4</v>
      </c>
      <c r="F210" s="174"/>
      <c r="G210" s="175">
        <f>ROUND(E210*F210,2)</f>
        <v>0</v>
      </c>
      <c r="H210" s="174">
        <v>3.83</v>
      </c>
      <c r="I210" s="175">
        <f>ROUND(E210*H210,2)</f>
        <v>15.32</v>
      </c>
      <c r="J210" s="174">
        <v>266.67</v>
      </c>
      <c r="K210" s="175">
        <f>ROUND(E210*J210,2)</f>
        <v>1066.68</v>
      </c>
      <c r="L210" s="175">
        <v>21</v>
      </c>
      <c r="M210" s="175">
        <f>G210*(1+L210/100)</f>
        <v>0</v>
      </c>
      <c r="N210" s="175">
        <v>1.6000000000000001E-4</v>
      </c>
      <c r="O210" s="175">
        <f>ROUND(E210*N210,2)</f>
        <v>0</v>
      </c>
      <c r="P210" s="175">
        <v>3.5749999999999997E-2</v>
      </c>
      <c r="Q210" s="175">
        <f>ROUND(E210*P210,2)</f>
        <v>0.14000000000000001</v>
      </c>
      <c r="R210" s="175"/>
      <c r="S210" s="159">
        <v>0.4733</v>
      </c>
      <c r="T210" s="159">
        <f>ROUND(E210*S210,2)</f>
        <v>1.89</v>
      </c>
      <c r="U210" s="159"/>
      <c r="V210" s="159" t="s">
        <v>112</v>
      </c>
      <c r="W210" s="150"/>
      <c r="X210" s="150"/>
      <c r="Y210" s="150"/>
      <c r="Z210" s="150"/>
      <c r="AA210" s="150"/>
      <c r="AB210" s="150"/>
      <c r="AC210" s="150"/>
      <c r="AD210" s="150"/>
      <c r="AE210" s="150" t="s">
        <v>113</v>
      </c>
      <c r="AF210" s="150"/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</row>
    <row r="211" spans="1:58" outlineLevel="1" x14ac:dyDescent="0.2">
      <c r="A211" s="157"/>
      <c r="B211" s="158"/>
      <c r="C211" s="185" t="s">
        <v>156</v>
      </c>
      <c r="D211" s="160"/>
      <c r="E211" s="161"/>
      <c r="F211" s="159"/>
      <c r="G211" s="159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0"/>
      <c r="X211" s="150"/>
      <c r="Y211" s="150"/>
      <c r="Z211" s="150"/>
      <c r="AA211" s="150"/>
      <c r="AB211" s="150"/>
      <c r="AC211" s="150"/>
      <c r="AD211" s="150"/>
      <c r="AE211" s="150" t="s">
        <v>115</v>
      </c>
      <c r="AF211" s="150">
        <v>0</v>
      </c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</row>
    <row r="212" spans="1:58" ht="22.5" outlineLevel="1" x14ac:dyDescent="0.2">
      <c r="A212" s="157"/>
      <c r="B212" s="158"/>
      <c r="C212" s="185" t="s">
        <v>241</v>
      </c>
      <c r="D212" s="160"/>
      <c r="E212" s="161">
        <v>2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0"/>
      <c r="X212" s="150"/>
      <c r="Y212" s="150"/>
      <c r="Z212" s="150"/>
      <c r="AA212" s="150"/>
      <c r="AB212" s="150"/>
      <c r="AC212" s="150"/>
      <c r="AD212" s="150"/>
      <c r="AE212" s="150" t="s">
        <v>115</v>
      </c>
      <c r="AF212" s="150">
        <v>0</v>
      </c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</row>
    <row r="213" spans="1:58" ht="22.5" outlineLevel="1" x14ac:dyDescent="0.2">
      <c r="A213" s="157"/>
      <c r="B213" s="158"/>
      <c r="C213" s="185" t="s">
        <v>242</v>
      </c>
      <c r="D213" s="160"/>
      <c r="E213" s="161">
        <v>2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0"/>
      <c r="X213" s="150"/>
      <c r="Y213" s="150"/>
      <c r="Z213" s="150"/>
      <c r="AA213" s="150"/>
      <c r="AB213" s="150"/>
      <c r="AC213" s="150"/>
      <c r="AD213" s="150"/>
      <c r="AE213" s="150" t="s">
        <v>115</v>
      </c>
      <c r="AF213" s="150">
        <v>0</v>
      </c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</row>
    <row r="214" spans="1:58" outlineLevel="1" x14ac:dyDescent="0.2">
      <c r="A214" s="170">
        <v>35</v>
      </c>
      <c r="B214" s="171" t="s">
        <v>267</v>
      </c>
      <c r="C214" s="184" t="s">
        <v>268</v>
      </c>
      <c r="D214" s="172" t="s">
        <v>128</v>
      </c>
      <c r="E214" s="173">
        <v>6.6337299999999999</v>
      </c>
      <c r="F214" s="174"/>
      <c r="G214" s="175">
        <f>ROUND(E214*F214,2)</f>
        <v>0</v>
      </c>
      <c r="H214" s="174">
        <v>1354</v>
      </c>
      <c r="I214" s="175">
        <f>ROUND(E214*H214,2)</f>
        <v>8982.07</v>
      </c>
      <c r="J214" s="174">
        <v>0</v>
      </c>
      <c r="K214" s="175">
        <f>ROUND(E214*J214,2)</f>
        <v>0</v>
      </c>
      <c r="L214" s="175">
        <v>21</v>
      </c>
      <c r="M214" s="175">
        <f>G214*(1+L214/100)</f>
        <v>0</v>
      </c>
      <c r="N214" s="175">
        <v>2.3570000000000001E-2</v>
      </c>
      <c r="O214" s="175">
        <f>ROUND(E214*N214,2)</f>
        <v>0.16</v>
      </c>
      <c r="P214" s="175">
        <v>0</v>
      </c>
      <c r="Q214" s="175">
        <f>ROUND(E214*P214,2)</f>
        <v>0</v>
      </c>
      <c r="R214" s="175"/>
      <c r="S214" s="159">
        <v>0</v>
      </c>
      <c r="T214" s="159">
        <f>ROUND(E214*S214,2)</f>
        <v>0</v>
      </c>
      <c r="U214" s="159"/>
      <c r="V214" s="159" t="s">
        <v>112</v>
      </c>
      <c r="W214" s="150"/>
      <c r="X214" s="150"/>
      <c r="Y214" s="150"/>
      <c r="Z214" s="150"/>
      <c r="AA214" s="150"/>
      <c r="AB214" s="150"/>
      <c r="AC214" s="150"/>
      <c r="AD214" s="150"/>
      <c r="AE214" s="150" t="s">
        <v>113</v>
      </c>
      <c r="AF214" s="150"/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</row>
    <row r="215" spans="1:58" outlineLevel="1" x14ac:dyDescent="0.2">
      <c r="A215" s="157"/>
      <c r="B215" s="158"/>
      <c r="C215" s="185" t="s">
        <v>156</v>
      </c>
      <c r="D215" s="160"/>
      <c r="E215" s="161"/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0"/>
      <c r="X215" s="150"/>
      <c r="Y215" s="150"/>
      <c r="Z215" s="150"/>
      <c r="AA215" s="150"/>
      <c r="AB215" s="150"/>
      <c r="AC215" s="150"/>
      <c r="AD215" s="150"/>
      <c r="AE215" s="150" t="s">
        <v>115</v>
      </c>
      <c r="AF215" s="150">
        <v>0</v>
      </c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</row>
    <row r="216" spans="1:58" ht="22.5" outlineLevel="1" x14ac:dyDescent="0.2">
      <c r="A216" s="157"/>
      <c r="B216" s="158"/>
      <c r="C216" s="185" t="s">
        <v>269</v>
      </c>
      <c r="D216" s="160"/>
      <c r="E216" s="161">
        <v>0.09</v>
      </c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0"/>
      <c r="X216" s="150"/>
      <c r="Y216" s="150"/>
      <c r="Z216" s="150"/>
      <c r="AA216" s="150"/>
      <c r="AB216" s="150"/>
      <c r="AC216" s="150"/>
      <c r="AD216" s="150"/>
      <c r="AE216" s="150" t="s">
        <v>115</v>
      </c>
      <c r="AF216" s="150">
        <v>0</v>
      </c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</row>
    <row r="217" spans="1:58" ht="22.5" outlineLevel="1" x14ac:dyDescent="0.2">
      <c r="A217" s="157"/>
      <c r="B217" s="158"/>
      <c r="C217" s="185" t="s">
        <v>270</v>
      </c>
      <c r="D217" s="160"/>
      <c r="E217" s="161">
        <v>4.1250000000000002E-2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0"/>
      <c r="X217" s="150"/>
      <c r="Y217" s="150"/>
      <c r="Z217" s="150"/>
      <c r="AA217" s="150"/>
      <c r="AB217" s="150"/>
      <c r="AC217" s="150"/>
      <c r="AD217" s="150"/>
      <c r="AE217" s="150" t="s">
        <v>115</v>
      </c>
      <c r="AF217" s="150">
        <v>0</v>
      </c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</row>
    <row r="218" spans="1:58" ht="22.5" outlineLevel="1" x14ac:dyDescent="0.2">
      <c r="A218" s="157"/>
      <c r="B218" s="158"/>
      <c r="C218" s="185" t="s">
        <v>271</v>
      </c>
      <c r="D218" s="160"/>
      <c r="E218" s="161">
        <v>2.0629999999999999E-2</v>
      </c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0"/>
      <c r="X218" s="150"/>
      <c r="Y218" s="150"/>
      <c r="Z218" s="150"/>
      <c r="AA218" s="150"/>
      <c r="AB218" s="150"/>
      <c r="AC218" s="150"/>
      <c r="AD218" s="150"/>
      <c r="AE218" s="150" t="s">
        <v>115</v>
      </c>
      <c r="AF218" s="150">
        <v>0</v>
      </c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</row>
    <row r="219" spans="1:58" ht="22.5" outlineLevel="1" x14ac:dyDescent="0.2">
      <c r="A219" s="157"/>
      <c r="B219" s="158"/>
      <c r="C219" s="185" t="s">
        <v>272</v>
      </c>
      <c r="D219" s="160"/>
      <c r="E219" s="161">
        <v>2.0629999999999999E-2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0"/>
      <c r="X219" s="150"/>
      <c r="Y219" s="150"/>
      <c r="Z219" s="150"/>
      <c r="AA219" s="150"/>
      <c r="AB219" s="150"/>
      <c r="AC219" s="150"/>
      <c r="AD219" s="150"/>
      <c r="AE219" s="150" t="s">
        <v>115</v>
      </c>
      <c r="AF219" s="150">
        <v>0</v>
      </c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</row>
    <row r="220" spans="1:58" ht="22.5" outlineLevel="1" x14ac:dyDescent="0.2">
      <c r="A220" s="157"/>
      <c r="B220" s="158"/>
      <c r="C220" s="185" t="s">
        <v>273</v>
      </c>
      <c r="D220" s="160"/>
      <c r="E220" s="161">
        <v>2.0629999999999999E-2</v>
      </c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0"/>
      <c r="X220" s="150"/>
      <c r="Y220" s="150"/>
      <c r="Z220" s="150"/>
      <c r="AA220" s="150"/>
      <c r="AB220" s="150"/>
      <c r="AC220" s="150"/>
      <c r="AD220" s="150"/>
      <c r="AE220" s="150" t="s">
        <v>115</v>
      </c>
      <c r="AF220" s="150">
        <v>0</v>
      </c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</row>
    <row r="221" spans="1:58" ht="22.5" outlineLevel="1" x14ac:dyDescent="0.2">
      <c r="A221" s="157"/>
      <c r="B221" s="158"/>
      <c r="C221" s="185" t="s">
        <v>274</v>
      </c>
      <c r="D221" s="160"/>
      <c r="E221" s="161">
        <v>9.3600000000000003E-2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0"/>
      <c r="X221" s="150"/>
      <c r="Y221" s="150"/>
      <c r="Z221" s="150"/>
      <c r="AA221" s="150"/>
      <c r="AB221" s="150"/>
      <c r="AC221" s="150"/>
      <c r="AD221" s="150"/>
      <c r="AE221" s="150" t="s">
        <v>115</v>
      </c>
      <c r="AF221" s="150">
        <v>0</v>
      </c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</row>
    <row r="222" spans="1:58" ht="22.5" outlineLevel="1" x14ac:dyDescent="0.2">
      <c r="A222" s="157"/>
      <c r="B222" s="158"/>
      <c r="C222" s="185" t="s">
        <v>275</v>
      </c>
      <c r="D222" s="160"/>
      <c r="E222" s="161">
        <v>4.1250000000000002E-2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0"/>
      <c r="X222" s="150"/>
      <c r="Y222" s="150"/>
      <c r="Z222" s="150"/>
      <c r="AA222" s="150"/>
      <c r="AB222" s="150"/>
      <c r="AC222" s="150"/>
      <c r="AD222" s="150"/>
      <c r="AE222" s="150" t="s">
        <v>115</v>
      </c>
      <c r="AF222" s="150">
        <v>0</v>
      </c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</row>
    <row r="223" spans="1:58" ht="22.5" outlineLevel="1" x14ac:dyDescent="0.2">
      <c r="A223" s="157"/>
      <c r="B223" s="158"/>
      <c r="C223" s="185" t="s">
        <v>276</v>
      </c>
      <c r="D223" s="160"/>
      <c r="E223" s="161">
        <v>0.13950000000000001</v>
      </c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0"/>
      <c r="X223" s="150"/>
      <c r="Y223" s="150"/>
      <c r="Z223" s="150"/>
      <c r="AA223" s="150"/>
      <c r="AB223" s="150"/>
      <c r="AC223" s="150"/>
      <c r="AD223" s="150"/>
      <c r="AE223" s="150" t="s">
        <v>115</v>
      </c>
      <c r="AF223" s="150">
        <v>0</v>
      </c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</row>
    <row r="224" spans="1:58" ht="22.5" outlineLevel="1" x14ac:dyDescent="0.2">
      <c r="A224" s="157"/>
      <c r="B224" s="158"/>
      <c r="C224" s="185" t="s">
        <v>277</v>
      </c>
      <c r="D224" s="160"/>
      <c r="E224" s="161">
        <v>0.16875000000000001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0"/>
      <c r="X224" s="150"/>
      <c r="Y224" s="150"/>
      <c r="Z224" s="150"/>
      <c r="AA224" s="150"/>
      <c r="AB224" s="150"/>
      <c r="AC224" s="150"/>
      <c r="AD224" s="150"/>
      <c r="AE224" s="150" t="s">
        <v>115</v>
      </c>
      <c r="AF224" s="150">
        <v>0</v>
      </c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</row>
    <row r="225" spans="1:58" ht="22.5" outlineLevel="1" x14ac:dyDescent="0.2">
      <c r="A225" s="157"/>
      <c r="B225" s="158"/>
      <c r="C225" s="185" t="s">
        <v>278</v>
      </c>
      <c r="D225" s="160"/>
      <c r="E225" s="161">
        <v>3.7499999999999999E-2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0"/>
      <c r="X225" s="150"/>
      <c r="Y225" s="150"/>
      <c r="Z225" s="150"/>
      <c r="AA225" s="150"/>
      <c r="AB225" s="150"/>
      <c r="AC225" s="150"/>
      <c r="AD225" s="150"/>
      <c r="AE225" s="150" t="s">
        <v>115</v>
      </c>
      <c r="AF225" s="150">
        <v>0</v>
      </c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</row>
    <row r="226" spans="1:58" ht="22.5" outlineLevel="1" x14ac:dyDescent="0.2">
      <c r="A226" s="157"/>
      <c r="B226" s="158"/>
      <c r="C226" s="185" t="s">
        <v>279</v>
      </c>
      <c r="D226" s="160"/>
      <c r="E226" s="161">
        <v>3.7499999999999999E-2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0"/>
      <c r="X226" s="150"/>
      <c r="Y226" s="150"/>
      <c r="Z226" s="150"/>
      <c r="AA226" s="150"/>
      <c r="AB226" s="150"/>
      <c r="AC226" s="150"/>
      <c r="AD226" s="150"/>
      <c r="AE226" s="150" t="s">
        <v>115</v>
      </c>
      <c r="AF226" s="150">
        <v>0</v>
      </c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</row>
    <row r="227" spans="1:58" ht="22.5" outlineLevel="1" x14ac:dyDescent="0.2">
      <c r="A227" s="157"/>
      <c r="B227" s="158"/>
      <c r="C227" s="185" t="s">
        <v>280</v>
      </c>
      <c r="D227" s="160"/>
      <c r="E227" s="161">
        <v>3.7499999999999999E-2</v>
      </c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0"/>
      <c r="X227" s="150"/>
      <c r="Y227" s="150"/>
      <c r="Z227" s="150"/>
      <c r="AA227" s="150"/>
      <c r="AB227" s="150"/>
      <c r="AC227" s="150"/>
      <c r="AD227" s="150"/>
      <c r="AE227" s="150" t="s">
        <v>115</v>
      </c>
      <c r="AF227" s="150">
        <v>0</v>
      </c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</row>
    <row r="228" spans="1:58" ht="22.5" outlineLevel="1" x14ac:dyDescent="0.2">
      <c r="A228" s="157"/>
      <c r="B228" s="158"/>
      <c r="C228" s="185" t="s">
        <v>281</v>
      </c>
      <c r="D228" s="160"/>
      <c r="E228" s="161">
        <v>9.3600000000000003E-2</v>
      </c>
      <c r="F228" s="159"/>
      <c r="G228" s="159"/>
      <c r="H228" s="159"/>
      <c r="I228" s="159"/>
      <c r="J228" s="159"/>
      <c r="K228" s="159"/>
      <c r="L228" s="159"/>
      <c r="M228" s="159"/>
      <c r="N228" s="159"/>
      <c r="O228" s="159"/>
      <c r="P228" s="159"/>
      <c r="Q228" s="159"/>
      <c r="R228" s="159"/>
      <c r="S228" s="159"/>
      <c r="T228" s="159"/>
      <c r="U228" s="159"/>
      <c r="V228" s="159"/>
      <c r="W228" s="150"/>
      <c r="X228" s="150"/>
      <c r="Y228" s="150"/>
      <c r="Z228" s="150"/>
      <c r="AA228" s="150"/>
      <c r="AB228" s="150"/>
      <c r="AC228" s="150"/>
      <c r="AD228" s="150"/>
      <c r="AE228" s="150" t="s">
        <v>115</v>
      </c>
      <c r="AF228" s="150">
        <v>0</v>
      </c>
      <c r="AG228" s="150"/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</row>
    <row r="229" spans="1:58" ht="22.5" outlineLevel="1" x14ac:dyDescent="0.2">
      <c r="A229" s="157"/>
      <c r="B229" s="158"/>
      <c r="C229" s="185" t="s">
        <v>282</v>
      </c>
      <c r="D229" s="160"/>
      <c r="E229" s="161">
        <v>3.7499999999999999E-2</v>
      </c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0"/>
      <c r="X229" s="150"/>
      <c r="Y229" s="150"/>
      <c r="Z229" s="150"/>
      <c r="AA229" s="150"/>
      <c r="AB229" s="150"/>
      <c r="AC229" s="150"/>
      <c r="AD229" s="150"/>
      <c r="AE229" s="150" t="s">
        <v>115</v>
      </c>
      <c r="AF229" s="150">
        <v>0</v>
      </c>
      <c r="AG229" s="150"/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</row>
    <row r="230" spans="1:58" ht="22.5" outlineLevel="1" x14ac:dyDescent="0.2">
      <c r="A230" s="157"/>
      <c r="B230" s="158"/>
      <c r="C230" s="185" t="s">
        <v>283</v>
      </c>
      <c r="D230" s="160"/>
      <c r="E230" s="161">
        <v>3.7499999999999999E-2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0"/>
      <c r="X230" s="150"/>
      <c r="Y230" s="150"/>
      <c r="Z230" s="150"/>
      <c r="AA230" s="150"/>
      <c r="AB230" s="150"/>
      <c r="AC230" s="150"/>
      <c r="AD230" s="150"/>
      <c r="AE230" s="150" t="s">
        <v>115</v>
      </c>
      <c r="AF230" s="150">
        <v>0</v>
      </c>
      <c r="AG230" s="150"/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</row>
    <row r="231" spans="1:58" ht="22.5" outlineLevel="1" x14ac:dyDescent="0.2">
      <c r="A231" s="157"/>
      <c r="B231" s="158"/>
      <c r="C231" s="185" t="s">
        <v>284</v>
      </c>
      <c r="D231" s="160"/>
      <c r="E231" s="161">
        <v>3.7499999999999999E-2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0"/>
      <c r="X231" s="150"/>
      <c r="Y231" s="150"/>
      <c r="Z231" s="150"/>
      <c r="AA231" s="150"/>
      <c r="AB231" s="150"/>
      <c r="AC231" s="150"/>
      <c r="AD231" s="150"/>
      <c r="AE231" s="150" t="s">
        <v>115</v>
      </c>
      <c r="AF231" s="150">
        <v>0</v>
      </c>
      <c r="AG231" s="150"/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</row>
    <row r="232" spans="1:58" ht="22.5" outlineLevel="1" x14ac:dyDescent="0.2">
      <c r="A232" s="157"/>
      <c r="B232" s="158"/>
      <c r="C232" s="185" t="s">
        <v>285</v>
      </c>
      <c r="D232" s="160"/>
      <c r="E232" s="161">
        <v>3.7499999999999999E-2</v>
      </c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0"/>
      <c r="X232" s="150"/>
      <c r="Y232" s="150"/>
      <c r="Z232" s="150"/>
      <c r="AA232" s="150"/>
      <c r="AB232" s="150"/>
      <c r="AC232" s="150"/>
      <c r="AD232" s="150"/>
      <c r="AE232" s="150" t="s">
        <v>115</v>
      </c>
      <c r="AF232" s="150">
        <v>0</v>
      </c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</row>
    <row r="233" spans="1:58" ht="22.5" outlineLevel="1" x14ac:dyDescent="0.2">
      <c r="A233" s="157"/>
      <c r="B233" s="158"/>
      <c r="C233" s="185" t="s">
        <v>286</v>
      </c>
      <c r="D233" s="160"/>
      <c r="E233" s="161">
        <v>9.6000000000000002E-2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0"/>
      <c r="X233" s="150"/>
      <c r="Y233" s="150"/>
      <c r="Z233" s="150"/>
      <c r="AA233" s="150"/>
      <c r="AB233" s="150"/>
      <c r="AC233" s="150"/>
      <c r="AD233" s="150"/>
      <c r="AE233" s="150" t="s">
        <v>115</v>
      </c>
      <c r="AF233" s="150">
        <v>0</v>
      </c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</row>
    <row r="234" spans="1:58" ht="22.5" outlineLevel="1" x14ac:dyDescent="0.2">
      <c r="A234" s="157"/>
      <c r="B234" s="158"/>
      <c r="C234" s="185" t="s">
        <v>287</v>
      </c>
      <c r="D234" s="160"/>
      <c r="E234" s="161">
        <v>9.6000000000000002E-2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0"/>
      <c r="X234" s="150"/>
      <c r="Y234" s="150"/>
      <c r="Z234" s="150"/>
      <c r="AA234" s="150"/>
      <c r="AB234" s="150"/>
      <c r="AC234" s="150"/>
      <c r="AD234" s="150"/>
      <c r="AE234" s="150" t="s">
        <v>115</v>
      </c>
      <c r="AF234" s="150">
        <v>0</v>
      </c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</row>
    <row r="235" spans="1:58" ht="22.5" outlineLevel="1" x14ac:dyDescent="0.2">
      <c r="A235" s="157"/>
      <c r="B235" s="158"/>
      <c r="C235" s="185" t="s">
        <v>288</v>
      </c>
      <c r="D235" s="160"/>
      <c r="E235" s="161">
        <v>3.2399999999999998E-2</v>
      </c>
      <c r="F235" s="159"/>
      <c r="G235" s="159"/>
      <c r="H235" s="159"/>
      <c r="I235" s="159"/>
      <c r="J235" s="159"/>
      <c r="K235" s="159"/>
      <c r="L235" s="159"/>
      <c r="M235" s="159"/>
      <c r="N235" s="159"/>
      <c r="O235" s="159"/>
      <c r="P235" s="159"/>
      <c r="Q235" s="159"/>
      <c r="R235" s="159"/>
      <c r="S235" s="159"/>
      <c r="T235" s="159"/>
      <c r="U235" s="159"/>
      <c r="V235" s="159"/>
      <c r="W235" s="150"/>
      <c r="X235" s="150"/>
      <c r="Y235" s="150"/>
      <c r="Z235" s="150"/>
      <c r="AA235" s="150"/>
      <c r="AB235" s="150"/>
      <c r="AC235" s="150"/>
      <c r="AD235" s="150"/>
      <c r="AE235" s="150" t="s">
        <v>115</v>
      </c>
      <c r="AF235" s="150">
        <v>0</v>
      </c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</row>
    <row r="236" spans="1:58" ht="22.5" outlineLevel="1" x14ac:dyDescent="0.2">
      <c r="A236" s="157"/>
      <c r="B236" s="158"/>
      <c r="C236" s="185" t="s">
        <v>289</v>
      </c>
      <c r="D236" s="160"/>
      <c r="E236" s="161">
        <v>8.2799999999999999E-2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0"/>
      <c r="X236" s="150"/>
      <c r="Y236" s="150"/>
      <c r="Z236" s="150"/>
      <c r="AA236" s="150"/>
      <c r="AB236" s="150"/>
      <c r="AC236" s="150"/>
      <c r="AD236" s="150"/>
      <c r="AE236" s="150" t="s">
        <v>115</v>
      </c>
      <c r="AF236" s="150">
        <v>0</v>
      </c>
      <c r="AG236" s="150"/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</row>
    <row r="237" spans="1:58" ht="22.5" outlineLevel="1" x14ac:dyDescent="0.2">
      <c r="A237" s="157"/>
      <c r="B237" s="158"/>
      <c r="C237" s="185" t="s">
        <v>290</v>
      </c>
      <c r="D237" s="160"/>
      <c r="E237" s="161">
        <v>1.9199999999999998E-2</v>
      </c>
      <c r="F237" s="159"/>
      <c r="G237" s="159"/>
      <c r="H237" s="159"/>
      <c r="I237" s="159"/>
      <c r="J237" s="159"/>
      <c r="K237" s="159"/>
      <c r="L237" s="159"/>
      <c r="M237" s="159"/>
      <c r="N237" s="159"/>
      <c r="O237" s="159"/>
      <c r="P237" s="159"/>
      <c r="Q237" s="159"/>
      <c r="R237" s="159"/>
      <c r="S237" s="159"/>
      <c r="T237" s="159"/>
      <c r="U237" s="159"/>
      <c r="V237" s="159"/>
      <c r="W237" s="150"/>
      <c r="X237" s="150"/>
      <c r="Y237" s="150"/>
      <c r="Z237" s="150"/>
      <c r="AA237" s="150"/>
      <c r="AB237" s="150"/>
      <c r="AC237" s="150"/>
      <c r="AD237" s="150"/>
      <c r="AE237" s="150" t="s">
        <v>115</v>
      </c>
      <c r="AF237" s="150">
        <v>0</v>
      </c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</row>
    <row r="238" spans="1:58" ht="22.5" outlineLevel="1" x14ac:dyDescent="0.2">
      <c r="A238" s="157"/>
      <c r="B238" s="158"/>
      <c r="C238" s="185" t="s">
        <v>291</v>
      </c>
      <c r="D238" s="160"/>
      <c r="E238" s="161">
        <v>0.12375</v>
      </c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0"/>
      <c r="X238" s="150"/>
      <c r="Y238" s="150"/>
      <c r="Z238" s="150"/>
      <c r="AA238" s="150"/>
      <c r="AB238" s="150"/>
      <c r="AC238" s="150"/>
      <c r="AD238" s="150"/>
      <c r="AE238" s="150" t="s">
        <v>115</v>
      </c>
      <c r="AF238" s="150">
        <v>0</v>
      </c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</row>
    <row r="239" spans="1:58" ht="22.5" outlineLevel="1" x14ac:dyDescent="0.2">
      <c r="A239" s="157"/>
      <c r="B239" s="158"/>
      <c r="C239" s="185" t="s">
        <v>292</v>
      </c>
      <c r="D239" s="160"/>
      <c r="E239" s="161">
        <v>2.7E-2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0"/>
      <c r="X239" s="150"/>
      <c r="Y239" s="150"/>
      <c r="Z239" s="150"/>
      <c r="AA239" s="150"/>
      <c r="AB239" s="150"/>
      <c r="AC239" s="150"/>
      <c r="AD239" s="150"/>
      <c r="AE239" s="150" t="s">
        <v>115</v>
      </c>
      <c r="AF239" s="150">
        <v>0</v>
      </c>
      <c r="AG239" s="150"/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</row>
    <row r="240" spans="1:58" ht="22.5" outlineLevel="1" x14ac:dyDescent="0.2">
      <c r="A240" s="157"/>
      <c r="B240" s="158"/>
      <c r="C240" s="185" t="s">
        <v>293</v>
      </c>
      <c r="D240" s="160"/>
      <c r="E240" s="161">
        <v>2.7E-2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0"/>
      <c r="X240" s="150"/>
      <c r="Y240" s="150"/>
      <c r="Z240" s="150"/>
      <c r="AA240" s="150"/>
      <c r="AB240" s="150"/>
      <c r="AC240" s="150"/>
      <c r="AD240" s="150"/>
      <c r="AE240" s="150" t="s">
        <v>115</v>
      </c>
      <c r="AF240" s="150">
        <v>0</v>
      </c>
      <c r="AG240" s="150"/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</row>
    <row r="241" spans="1:58" ht="22.5" outlineLevel="1" x14ac:dyDescent="0.2">
      <c r="A241" s="157"/>
      <c r="B241" s="158"/>
      <c r="C241" s="185" t="s">
        <v>294</v>
      </c>
      <c r="D241" s="160"/>
      <c r="E241" s="161">
        <v>1.8749999999999999E-2</v>
      </c>
      <c r="F241" s="159"/>
      <c r="G241" s="159"/>
      <c r="H241" s="159"/>
      <c r="I241" s="159"/>
      <c r="J241" s="159"/>
      <c r="K241" s="159"/>
      <c r="L241" s="159"/>
      <c r="M241" s="159"/>
      <c r="N241" s="159"/>
      <c r="O241" s="159"/>
      <c r="P241" s="159"/>
      <c r="Q241" s="159"/>
      <c r="R241" s="159"/>
      <c r="S241" s="159"/>
      <c r="T241" s="159"/>
      <c r="U241" s="159"/>
      <c r="V241" s="159"/>
      <c r="W241" s="150"/>
      <c r="X241" s="150"/>
      <c r="Y241" s="150"/>
      <c r="Z241" s="150"/>
      <c r="AA241" s="150"/>
      <c r="AB241" s="150"/>
      <c r="AC241" s="150"/>
      <c r="AD241" s="150"/>
      <c r="AE241" s="150" t="s">
        <v>115</v>
      </c>
      <c r="AF241" s="150">
        <v>0</v>
      </c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</row>
    <row r="242" spans="1:58" ht="22.5" outlineLevel="1" x14ac:dyDescent="0.2">
      <c r="A242" s="157"/>
      <c r="B242" s="158"/>
      <c r="C242" s="185" t="s">
        <v>295</v>
      </c>
      <c r="D242" s="160"/>
      <c r="E242" s="161">
        <v>1.8749999999999999E-2</v>
      </c>
      <c r="F242" s="159"/>
      <c r="G242" s="159"/>
      <c r="H242" s="159"/>
      <c r="I242" s="159"/>
      <c r="J242" s="159"/>
      <c r="K242" s="159"/>
      <c r="L242" s="159"/>
      <c r="M242" s="159"/>
      <c r="N242" s="159"/>
      <c r="O242" s="159"/>
      <c r="P242" s="159"/>
      <c r="Q242" s="159"/>
      <c r="R242" s="159"/>
      <c r="S242" s="159"/>
      <c r="T242" s="159"/>
      <c r="U242" s="159"/>
      <c r="V242" s="159"/>
      <c r="W242" s="150"/>
      <c r="X242" s="150"/>
      <c r="Y242" s="150"/>
      <c r="Z242" s="150"/>
      <c r="AA242" s="150"/>
      <c r="AB242" s="150"/>
      <c r="AC242" s="150"/>
      <c r="AD242" s="150"/>
      <c r="AE242" s="150" t="s">
        <v>115</v>
      </c>
      <c r="AF242" s="150">
        <v>0</v>
      </c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</row>
    <row r="243" spans="1:58" ht="22.5" outlineLevel="1" x14ac:dyDescent="0.2">
      <c r="A243" s="157"/>
      <c r="B243" s="158"/>
      <c r="C243" s="185" t="s">
        <v>296</v>
      </c>
      <c r="D243" s="160"/>
      <c r="E243" s="161">
        <v>0.06</v>
      </c>
      <c r="F243" s="159"/>
      <c r="G243" s="159"/>
      <c r="H243" s="159"/>
      <c r="I243" s="159"/>
      <c r="J243" s="159"/>
      <c r="K243" s="159"/>
      <c r="L243" s="159"/>
      <c r="M243" s="159"/>
      <c r="N243" s="159"/>
      <c r="O243" s="159"/>
      <c r="P243" s="159"/>
      <c r="Q243" s="159"/>
      <c r="R243" s="159"/>
      <c r="S243" s="159"/>
      <c r="T243" s="159"/>
      <c r="U243" s="159"/>
      <c r="V243" s="159"/>
      <c r="W243" s="150"/>
      <c r="X243" s="150"/>
      <c r="Y243" s="150"/>
      <c r="Z243" s="150"/>
      <c r="AA243" s="150"/>
      <c r="AB243" s="150"/>
      <c r="AC243" s="150"/>
      <c r="AD243" s="150"/>
      <c r="AE243" s="150" t="s">
        <v>115</v>
      </c>
      <c r="AF243" s="150">
        <v>0</v>
      </c>
      <c r="AG243" s="150"/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</row>
    <row r="244" spans="1:58" ht="22.5" outlineLevel="1" x14ac:dyDescent="0.2">
      <c r="A244" s="157"/>
      <c r="B244" s="158"/>
      <c r="C244" s="185" t="s">
        <v>297</v>
      </c>
      <c r="D244" s="160"/>
      <c r="E244" s="161">
        <v>0.09</v>
      </c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0"/>
      <c r="X244" s="150"/>
      <c r="Y244" s="150"/>
      <c r="Z244" s="150"/>
      <c r="AA244" s="150"/>
      <c r="AB244" s="150"/>
      <c r="AC244" s="150"/>
      <c r="AD244" s="150"/>
      <c r="AE244" s="150" t="s">
        <v>115</v>
      </c>
      <c r="AF244" s="150">
        <v>0</v>
      </c>
      <c r="AG244" s="150"/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</row>
    <row r="245" spans="1:58" ht="22.5" outlineLevel="1" x14ac:dyDescent="0.2">
      <c r="A245" s="157"/>
      <c r="B245" s="158"/>
      <c r="C245" s="185" t="s">
        <v>298</v>
      </c>
      <c r="D245" s="160"/>
      <c r="E245" s="161">
        <v>0.09</v>
      </c>
      <c r="F245" s="159"/>
      <c r="G245" s="159"/>
      <c r="H245" s="159"/>
      <c r="I245" s="159"/>
      <c r="J245" s="159"/>
      <c r="K245" s="159"/>
      <c r="L245" s="159"/>
      <c r="M245" s="159"/>
      <c r="N245" s="159"/>
      <c r="O245" s="159"/>
      <c r="P245" s="159"/>
      <c r="Q245" s="159"/>
      <c r="R245" s="159"/>
      <c r="S245" s="159"/>
      <c r="T245" s="159"/>
      <c r="U245" s="159"/>
      <c r="V245" s="159"/>
      <c r="W245" s="150"/>
      <c r="X245" s="150"/>
      <c r="Y245" s="150"/>
      <c r="Z245" s="150"/>
      <c r="AA245" s="150"/>
      <c r="AB245" s="150"/>
      <c r="AC245" s="150"/>
      <c r="AD245" s="150"/>
      <c r="AE245" s="150" t="s">
        <v>115</v>
      </c>
      <c r="AF245" s="150">
        <v>0</v>
      </c>
      <c r="AG245" s="150"/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</row>
    <row r="246" spans="1:58" ht="22.5" outlineLevel="1" x14ac:dyDescent="0.2">
      <c r="A246" s="157"/>
      <c r="B246" s="158"/>
      <c r="C246" s="185" t="s">
        <v>299</v>
      </c>
      <c r="D246" s="160"/>
      <c r="E246" s="161">
        <v>0.09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0"/>
      <c r="X246" s="150"/>
      <c r="Y246" s="150"/>
      <c r="Z246" s="150"/>
      <c r="AA246" s="150"/>
      <c r="AB246" s="150"/>
      <c r="AC246" s="150"/>
      <c r="AD246" s="150"/>
      <c r="AE246" s="150" t="s">
        <v>115</v>
      </c>
      <c r="AF246" s="150">
        <v>0</v>
      </c>
      <c r="AG246" s="150"/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</row>
    <row r="247" spans="1:58" ht="22.5" outlineLevel="1" x14ac:dyDescent="0.2">
      <c r="A247" s="157"/>
      <c r="B247" s="158"/>
      <c r="C247" s="185" t="s">
        <v>300</v>
      </c>
      <c r="D247" s="160"/>
      <c r="E247" s="161">
        <v>0.18</v>
      </c>
      <c r="F247" s="159"/>
      <c r="G247" s="159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0"/>
      <c r="X247" s="150"/>
      <c r="Y247" s="150"/>
      <c r="Z247" s="150"/>
      <c r="AA247" s="150"/>
      <c r="AB247" s="150"/>
      <c r="AC247" s="150"/>
      <c r="AD247" s="150"/>
      <c r="AE247" s="150" t="s">
        <v>115</v>
      </c>
      <c r="AF247" s="150">
        <v>0</v>
      </c>
      <c r="AG247" s="150"/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</row>
    <row r="248" spans="1:58" ht="22.5" outlineLevel="1" x14ac:dyDescent="0.2">
      <c r="A248" s="157"/>
      <c r="B248" s="158"/>
      <c r="C248" s="185" t="s">
        <v>301</v>
      </c>
      <c r="D248" s="160"/>
      <c r="E248" s="161">
        <v>0.09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0"/>
      <c r="X248" s="150"/>
      <c r="Y248" s="150"/>
      <c r="Z248" s="150"/>
      <c r="AA248" s="150"/>
      <c r="AB248" s="150"/>
      <c r="AC248" s="150"/>
      <c r="AD248" s="150"/>
      <c r="AE248" s="150" t="s">
        <v>115</v>
      </c>
      <c r="AF248" s="150">
        <v>0</v>
      </c>
      <c r="AG248" s="150"/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</row>
    <row r="249" spans="1:58" ht="22.5" outlineLevel="1" x14ac:dyDescent="0.2">
      <c r="A249" s="157"/>
      <c r="B249" s="158"/>
      <c r="C249" s="185" t="s">
        <v>302</v>
      </c>
      <c r="D249" s="160"/>
      <c r="E249" s="161">
        <v>0.1938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0"/>
      <c r="X249" s="150"/>
      <c r="Y249" s="150"/>
      <c r="Z249" s="150"/>
      <c r="AA249" s="150"/>
      <c r="AB249" s="150"/>
      <c r="AC249" s="150"/>
      <c r="AD249" s="150"/>
      <c r="AE249" s="150" t="s">
        <v>115</v>
      </c>
      <c r="AF249" s="150">
        <v>0</v>
      </c>
      <c r="AG249" s="150"/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</row>
    <row r="250" spans="1:58" ht="22.5" outlineLevel="1" x14ac:dyDescent="0.2">
      <c r="A250" s="157"/>
      <c r="B250" s="158"/>
      <c r="C250" s="185" t="s">
        <v>303</v>
      </c>
      <c r="D250" s="160"/>
      <c r="E250" s="161">
        <v>0.1152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0"/>
      <c r="X250" s="150"/>
      <c r="Y250" s="150"/>
      <c r="Z250" s="150"/>
      <c r="AA250" s="150"/>
      <c r="AB250" s="150"/>
      <c r="AC250" s="150"/>
      <c r="AD250" s="150"/>
      <c r="AE250" s="150" t="s">
        <v>115</v>
      </c>
      <c r="AF250" s="150">
        <v>0</v>
      </c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</row>
    <row r="251" spans="1:58" ht="22.5" outlineLevel="1" x14ac:dyDescent="0.2">
      <c r="A251" s="157"/>
      <c r="B251" s="158"/>
      <c r="C251" s="185" t="s">
        <v>304</v>
      </c>
      <c r="D251" s="160"/>
      <c r="E251" s="161">
        <v>0.18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0"/>
      <c r="X251" s="150"/>
      <c r="Y251" s="150"/>
      <c r="Z251" s="150"/>
      <c r="AA251" s="150"/>
      <c r="AB251" s="150"/>
      <c r="AC251" s="150"/>
      <c r="AD251" s="150"/>
      <c r="AE251" s="150" t="s">
        <v>115</v>
      </c>
      <c r="AF251" s="150">
        <v>0</v>
      </c>
      <c r="AG251" s="150"/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</row>
    <row r="252" spans="1:58" ht="22.5" outlineLevel="1" x14ac:dyDescent="0.2">
      <c r="A252" s="157"/>
      <c r="B252" s="158"/>
      <c r="C252" s="185" t="s">
        <v>305</v>
      </c>
      <c r="D252" s="160"/>
      <c r="E252" s="161">
        <v>0.09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0"/>
      <c r="X252" s="150"/>
      <c r="Y252" s="150"/>
      <c r="Z252" s="150"/>
      <c r="AA252" s="150"/>
      <c r="AB252" s="150"/>
      <c r="AC252" s="150"/>
      <c r="AD252" s="150"/>
      <c r="AE252" s="150" t="s">
        <v>115</v>
      </c>
      <c r="AF252" s="150">
        <v>0</v>
      </c>
      <c r="AG252" s="150"/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</row>
    <row r="253" spans="1:58" ht="22.5" outlineLevel="1" x14ac:dyDescent="0.2">
      <c r="A253" s="157"/>
      <c r="B253" s="158"/>
      <c r="C253" s="185" t="s">
        <v>306</v>
      </c>
      <c r="D253" s="160"/>
      <c r="E253" s="161">
        <v>0.09</v>
      </c>
      <c r="F253" s="159"/>
      <c r="G253" s="159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0"/>
      <c r="X253" s="150"/>
      <c r="Y253" s="150"/>
      <c r="Z253" s="150"/>
      <c r="AA253" s="150"/>
      <c r="AB253" s="150"/>
      <c r="AC253" s="150"/>
      <c r="AD253" s="150"/>
      <c r="AE253" s="150" t="s">
        <v>115</v>
      </c>
      <c r="AF253" s="150">
        <v>0</v>
      </c>
      <c r="AG253" s="150"/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</row>
    <row r="254" spans="1:58" ht="22.5" outlineLevel="1" x14ac:dyDescent="0.2">
      <c r="A254" s="157"/>
      <c r="B254" s="158"/>
      <c r="C254" s="185" t="s">
        <v>307</v>
      </c>
      <c r="D254" s="160"/>
      <c r="E254" s="161">
        <v>0.09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0"/>
      <c r="X254" s="150"/>
      <c r="Y254" s="150"/>
      <c r="Z254" s="150"/>
      <c r="AA254" s="150"/>
      <c r="AB254" s="150"/>
      <c r="AC254" s="150"/>
      <c r="AD254" s="150"/>
      <c r="AE254" s="150" t="s">
        <v>115</v>
      </c>
      <c r="AF254" s="150">
        <v>0</v>
      </c>
      <c r="AG254" s="150"/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</row>
    <row r="255" spans="1:58" ht="22.5" outlineLevel="1" x14ac:dyDescent="0.2">
      <c r="A255" s="157"/>
      <c r="B255" s="158"/>
      <c r="C255" s="185" t="s">
        <v>308</v>
      </c>
      <c r="D255" s="160"/>
      <c r="E255" s="161">
        <v>0.09</v>
      </c>
      <c r="F255" s="159"/>
      <c r="G255" s="159"/>
      <c r="H255" s="159"/>
      <c r="I255" s="159"/>
      <c r="J255" s="159"/>
      <c r="K255" s="159"/>
      <c r="L255" s="159"/>
      <c r="M255" s="159"/>
      <c r="N255" s="159"/>
      <c r="O255" s="159"/>
      <c r="P255" s="159"/>
      <c r="Q255" s="159"/>
      <c r="R255" s="159"/>
      <c r="S255" s="159"/>
      <c r="T255" s="159"/>
      <c r="U255" s="159"/>
      <c r="V255" s="159"/>
      <c r="W255" s="150"/>
      <c r="X255" s="150"/>
      <c r="Y255" s="150"/>
      <c r="Z255" s="150"/>
      <c r="AA255" s="150"/>
      <c r="AB255" s="150"/>
      <c r="AC255" s="150"/>
      <c r="AD255" s="150"/>
      <c r="AE255" s="150" t="s">
        <v>115</v>
      </c>
      <c r="AF255" s="150">
        <v>0</v>
      </c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</row>
    <row r="256" spans="1:58" ht="22.5" outlineLevel="1" x14ac:dyDescent="0.2">
      <c r="A256" s="157"/>
      <c r="B256" s="158"/>
      <c r="C256" s="185" t="s">
        <v>309</v>
      </c>
      <c r="D256" s="160"/>
      <c r="E256" s="161">
        <v>0.1938</v>
      </c>
      <c r="F256" s="159"/>
      <c r="G256" s="159"/>
      <c r="H256" s="159"/>
      <c r="I256" s="159"/>
      <c r="J256" s="159"/>
      <c r="K256" s="159"/>
      <c r="L256" s="159"/>
      <c r="M256" s="159"/>
      <c r="N256" s="159"/>
      <c r="O256" s="159"/>
      <c r="P256" s="159"/>
      <c r="Q256" s="159"/>
      <c r="R256" s="159"/>
      <c r="S256" s="159"/>
      <c r="T256" s="159"/>
      <c r="U256" s="159"/>
      <c r="V256" s="159"/>
      <c r="W256" s="150"/>
      <c r="X256" s="150"/>
      <c r="Y256" s="150"/>
      <c r="Z256" s="150"/>
      <c r="AA256" s="150"/>
      <c r="AB256" s="150"/>
      <c r="AC256" s="150"/>
      <c r="AD256" s="150"/>
      <c r="AE256" s="150" t="s">
        <v>115</v>
      </c>
      <c r="AF256" s="150">
        <v>0</v>
      </c>
      <c r="AG256" s="150"/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</row>
    <row r="257" spans="1:58" ht="22.5" outlineLevel="1" x14ac:dyDescent="0.2">
      <c r="A257" s="157"/>
      <c r="B257" s="158"/>
      <c r="C257" s="185" t="s">
        <v>310</v>
      </c>
      <c r="D257" s="160"/>
      <c r="E257" s="161">
        <v>0.1152</v>
      </c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0"/>
      <c r="X257" s="150"/>
      <c r="Y257" s="150"/>
      <c r="Z257" s="150"/>
      <c r="AA257" s="150"/>
      <c r="AB257" s="150"/>
      <c r="AC257" s="150"/>
      <c r="AD257" s="150"/>
      <c r="AE257" s="150" t="s">
        <v>115</v>
      </c>
      <c r="AF257" s="150">
        <v>0</v>
      </c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</row>
    <row r="258" spans="1:58" ht="22.5" outlineLevel="1" x14ac:dyDescent="0.2">
      <c r="A258" s="157"/>
      <c r="B258" s="158"/>
      <c r="C258" s="185" t="s">
        <v>311</v>
      </c>
      <c r="D258" s="160"/>
      <c r="E258" s="161">
        <v>0.13125000000000001</v>
      </c>
      <c r="F258" s="159"/>
      <c r="G258" s="159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0"/>
      <c r="X258" s="150"/>
      <c r="Y258" s="150"/>
      <c r="Z258" s="150"/>
      <c r="AA258" s="150"/>
      <c r="AB258" s="150"/>
      <c r="AC258" s="150"/>
      <c r="AD258" s="150"/>
      <c r="AE258" s="150" t="s">
        <v>115</v>
      </c>
      <c r="AF258" s="150">
        <v>0</v>
      </c>
      <c r="AG258" s="150"/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</row>
    <row r="259" spans="1:58" ht="22.5" outlineLevel="1" x14ac:dyDescent="0.2">
      <c r="A259" s="157"/>
      <c r="B259" s="158"/>
      <c r="C259" s="185" t="s">
        <v>312</v>
      </c>
      <c r="D259" s="160"/>
      <c r="E259" s="161">
        <v>5.6250000000000001E-2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0"/>
      <c r="X259" s="150"/>
      <c r="Y259" s="150"/>
      <c r="Z259" s="150"/>
      <c r="AA259" s="150"/>
      <c r="AB259" s="150"/>
      <c r="AC259" s="150"/>
      <c r="AD259" s="150"/>
      <c r="AE259" s="150" t="s">
        <v>115</v>
      </c>
      <c r="AF259" s="150">
        <v>0</v>
      </c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</row>
    <row r="260" spans="1:58" ht="22.5" outlineLevel="1" x14ac:dyDescent="0.2">
      <c r="A260" s="157"/>
      <c r="B260" s="158"/>
      <c r="C260" s="185" t="s">
        <v>313</v>
      </c>
      <c r="D260" s="160"/>
      <c r="E260" s="161">
        <v>3.7499999999999999E-2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0"/>
      <c r="X260" s="150"/>
      <c r="Y260" s="150"/>
      <c r="Z260" s="150"/>
      <c r="AA260" s="150"/>
      <c r="AB260" s="150"/>
      <c r="AC260" s="150"/>
      <c r="AD260" s="150"/>
      <c r="AE260" s="150" t="s">
        <v>115</v>
      </c>
      <c r="AF260" s="150">
        <v>0</v>
      </c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</row>
    <row r="261" spans="1:58" ht="22.5" outlineLevel="1" x14ac:dyDescent="0.2">
      <c r="A261" s="157"/>
      <c r="B261" s="158"/>
      <c r="C261" s="185" t="s">
        <v>314</v>
      </c>
      <c r="D261" s="160"/>
      <c r="E261" s="161">
        <v>6.4799999999999996E-2</v>
      </c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0"/>
      <c r="X261" s="150"/>
      <c r="Y261" s="150"/>
      <c r="Z261" s="150"/>
      <c r="AA261" s="150"/>
      <c r="AB261" s="150"/>
      <c r="AC261" s="150"/>
      <c r="AD261" s="150"/>
      <c r="AE261" s="150" t="s">
        <v>115</v>
      </c>
      <c r="AF261" s="150">
        <v>0</v>
      </c>
      <c r="AG261" s="150"/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</row>
    <row r="262" spans="1:58" ht="22.5" outlineLevel="1" x14ac:dyDescent="0.2">
      <c r="A262" s="157"/>
      <c r="B262" s="158"/>
      <c r="C262" s="185" t="s">
        <v>315</v>
      </c>
      <c r="D262" s="160"/>
      <c r="E262" s="161">
        <v>5.5800000000000002E-2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0"/>
      <c r="X262" s="150"/>
      <c r="Y262" s="150"/>
      <c r="Z262" s="150"/>
      <c r="AA262" s="150"/>
      <c r="AB262" s="150"/>
      <c r="AC262" s="150"/>
      <c r="AD262" s="150"/>
      <c r="AE262" s="150" t="s">
        <v>115</v>
      </c>
      <c r="AF262" s="150">
        <v>0</v>
      </c>
      <c r="AG262" s="150"/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</row>
    <row r="263" spans="1:58" ht="22.5" outlineLevel="1" x14ac:dyDescent="0.2">
      <c r="A263" s="157"/>
      <c r="B263" s="158"/>
      <c r="C263" s="185" t="s">
        <v>316</v>
      </c>
      <c r="D263" s="160"/>
      <c r="E263" s="161">
        <v>5.5800000000000002E-2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0"/>
      <c r="X263" s="150"/>
      <c r="Y263" s="150"/>
      <c r="Z263" s="150"/>
      <c r="AA263" s="150"/>
      <c r="AB263" s="150"/>
      <c r="AC263" s="150"/>
      <c r="AD263" s="150"/>
      <c r="AE263" s="150" t="s">
        <v>115</v>
      </c>
      <c r="AF263" s="150">
        <v>0</v>
      </c>
      <c r="AG263" s="150"/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</row>
    <row r="264" spans="1:58" ht="22.5" outlineLevel="1" x14ac:dyDescent="0.2">
      <c r="A264" s="157"/>
      <c r="B264" s="158"/>
      <c r="C264" s="185" t="s">
        <v>317</v>
      </c>
      <c r="D264" s="160"/>
      <c r="E264" s="161">
        <v>5.2200000000000003E-2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0"/>
      <c r="X264" s="150"/>
      <c r="Y264" s="150"/>
      <c r="Z264" s="150"/>
      <c r="AA264" s="150"/>
      <c r="AB264" s="150"/>
      <c r="AC264" s="150"/>
      <c r="AD264" s="150"/>
      <c r="AE264" s="150" t="s">
        <v>115</v>
      </c>
      <c r="AF264" s="150">
        <v>0</v>
      </c>
      <c r="AG264" s="150"/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</row>
    <row r="265" spans="1:58" ht="22.5" outlineLevel="1" x14ac:dyDescent="0.2">
      <c r="A265" s="157"/>
      <c r="B265" s="158"/>
      <c r="C265" s="185" t="s">
        <v>318</v>
      </c>
      <c r="D265" s="160"/>
      <c r="E265" s="161">
        <v>5.7599999999999998E-2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0"/>
      <c r="X265" s="150"/>
      <c r="Y265" s="150"/>
      <c r="Z265" s="150"/>
      <c r="AA265" s="150"/>
      <c r="AB265" s="150"/>
      <c r="AC265" s="150"/>
      <c r="AD265" s="150"/>
      <c r="AE265" s="150" t="s">
        <v>115</v>
      </c>
      <c r="AF265" s="150">
        <v>0</v>
      </c>
      <c r="AG265" s="150"/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</row>
    <row r="266" spans="1:58" ht="22.5" outlineLevel="1" x14ac:dyDescent="0.2">
      <c r="A266" s="157"/>
      <c r="B266" s="158"/>
      <c r="C266" s="185" t="s">
        <v>319</v>
      </c>
      <c r="D266" s="160"/>
      <c r="E266" s="161">
        <v>5.6250000000000001E-2</v>
      </c>
      <c r="F266" s="159"/>
      <c r="G266" s="159"/>
      <c r="H266" s="159"/>
      <c r="I266" s="159"/>
      <c r="J266" s="159"/>
      <c r="K266" s="159"/>
      <c r="L266" s="159"/>
      <c r="M266" s="159"/>
      <c r="N266" s="159"/>
      <c r="O266" s="159"/>
      <c r="P266" s="159"/>
      <c r="Q266" s="159"/>
      <c r="R266" s="159"/>
      <c r="S266" s="159"/>
      <c r="T266" s="159"/>
      <c r="U266" s="159"/>
      <c r="V266" s="159"/>
      <c r="W266" s="150"/>
      <c r="X266" s="150"/>
      <c r="Y266" s="150"/>
      <c r="Z266" s="150"/>
      <c r="AA266" s="150"/>
      <c r="AB266" s="150"/>
      <c r="AC266" s="150"/>
      <c r="AD266" s="150"/>
      <c r="AE266" s="150" t="s">
        <v>115</v>
      </c>
      <c r="AF266" s="150">
        <v>0</v>
      </c>
      <c r="AG266" s="150"/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</row>
    <row r="267" spans="1:58" ht="22.5" outlineLevel="1" x14ac:dyDescent="0.2">
      <c r="A267" s="157"/>
      <c r="B267" s="158"/>
      <c r="C267" s="185" t="s">
        <v>320</v>
      </c>
      <c r="D267" s="160"/>
      <c r="E267" s="161">
        <v>5.6250000000000001E-2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0"/>
      <c r="X267" s="150"/>
      <c r="Y267" s="150"/>
      <c r="Z267" s="150"/>
      <c r="AA267" s="150"/>
      <c r="AB267" s="150"/>
      <c r="AC267" s="150"/>
      <c r="AD267" s="150"/>
      <c r="AE267" s="150" t="s">
        <v>115</v>
      </c>
      <c r="AF267" s="150">
        <v>0</v>
      </c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</row>
    <row r="268" spans="1:58" ht="22.5" outlineLevel="1" x14ac:dyDescent="0.2">
      <c r="A268" s="157"/>
      <c r="B268" s="158"/>
      <c r="C268" s="185" t="s">
        <v>321</v>
      </c>
      <c r="D268" s="160"/>
      <c r="E268" s="161">
        <v>5.6250000000000001E-2</v>
      </c>
      <c r="F268" s="159"/>
      <c r="G268" s="159"/>
      <c r="H268" s="159"/>
      <c r="I268" s="159"/>
      <c r="J268" s="159"/>
      <c r="K268" s="159"/>
      <c r="L268" s="159"/>
      <c r="M268" s="159"/>
      <c r="N268" s="159"/>
      <c r="O268" s="159"/>
      <c r="P268" s="159"/>
      <c r="Q268" s="159"/>
      <c r="R268" s="159"/>
      <c r="S268" s="159"/>
      <c r="T268" s="159"/>
      <c r="U268" s="159"/>
      <c r="V268" s="159"/>
      <c r="W268" s="150"/>
      <c r="X268" s="150"/>
      <c r="Y268" s="150"/>
      <c r="Z268" s="150"/>
      <c r="AA268" s="150"/>
      <c r="AB268" s="150"/>
      <c r="AC268" s="150"/>
      <c r="AD268" s="150"/>
      <c r="AE268" s="150" t="s">
        <v>115</v>
      </c>
      <c r="AF268" s="150">
        <v>0</v>
      </c>
      <c r="AG268" s="150"/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</row>
    <row r="269" spans="1:58" ht="22.5" outlineLevel="1" x14ac:dyDescent="0.2">
      <c r="A269" s="157"/>
      <c r="B269" s="158"/>
      <c r="C269" s="185" t="s">
        <v>322</v>
      </c>
      <c r="D269" s="160"/>
      <c r="E269" s="161">
        <v>5.6250000000000001E-2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0"/>
      <c r="X269" s="150"/>
      <c r="Y269" s="150"/>
      <c r="Z269" s="150"/>
      <c r="AA269" s="150"/>
      <c r="AB269" s="150"/>
      <c r="AC269" s="150"/>
      <c r="AD269" s="150"/>
      <c r="AE269" s="150" t="s">
        <v>115</v>
      </c>
      <c r="AF269" s="150">
        <v>0</v>
      </c>
      <c r="AG269" s="150"/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</row>
    <row r="270" spans="1:58" ht="22.5" outlineLevel="1" x14ac:dyDescent="0.2">
      <c r="A270" s="157"/>
      <c r="B270" s="158"/>
      <c r="C270" s="185" t="s">
        <v>323</v>
      </c>
      <c r="D270" s="160"/>
      <c r="E270" s="161">
        <v>1.7999999999999999E-2</v>
      </c>
      <c r="F270" s="159"/>
      <c r="G270" s="159"/>
      <c r="H270" s="159"/>
      <c r="I270" s="159"/>
      <c r="J270" s="159"/>
      <c r="K270" s="159"/>
      <c r="L270" s="159"/>
      <c r="M270" s="159"/>
      <c r="N270" s="159"/>
      <c r="O270" s="159"/>
      <c r="P270" s="159"/>
      <c r="Q270" s="159"/>
      <c r="R270" s="159"/>
      <c r="S270" s="159"/>
      <c r="T270" s="159"/>
      <c r="U270" s="159"/>
      <c r="V270" s="159"/>
      <c r="W270" s="150"/>
      <c r="X270" s="150"/>
      <c r="Y270" s="150"/>
      <c r="Z270" s="150"/>
      <c r="AA270" s="150"/>
      <c r="AB270" s="150"/>
      <c r="AC270" s="150"/>
      <c r="AD270" s="150"/>
      <c r="AE270" s="150" t="s">
        <v>115</v>
      </c>
      <c r="AF270" s="150">
        <v>0</v>
      </c>
      <c r="AG270" s="150"/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</row>
    <row r="271" spans="1:58" ht="22.5" outlineLevel="1" x14ac:dyDescent="0.2">
      <c r="A271" s="157"/>
      <c r="B271" s="158"/>
      <c r="C271" s="185" t="s">
        <v>324</v>
      </c>
      <c r="D271" s="160"/>
      <c r="E271" s="161">
        <v>5.6250000000000001E-2</v>
      </c>
      <c r="F271" s="159"/>
      <c r="G271" s="159"/>
      <c r="H271" s="159"/>
      <c r="I271" s="159"/>
      <c r="J271" s="159"/>
      <c r="K271" s="159"/>
      <c r="L271" s="159"/>
      <c r="M271" s="159"/>
      <c r="N271" s="159"/>
      <c r="O271" s="159"/>
      <c r="P271" s="159"/>
      <c r="Q271" s="159"/>
      <c r="R271" s="159"/>
      <c r="S271" s="159"/>
      <c r="T271" s="159"/>
      <c r="U271" s="159"/>
      <c r="V271" s="159"/>
      <c r="W271" s="150"/>
      <c r="X271" s="150"/>
      <c r="Y271" s="150"/>
      <c r="Z271" s="150"/>
      <c r="AA271" s="150"/>
      <c r="AB271" s="150"/>
      <c r="AC271" s="150"/>
      <c r="AD271" s="150"/>
      <c r="AE271" s="150" t="s">
        <v>115</v>
      </c>
      <c r="AF271" s="150">
        <v>0</v>
      </c>
      <c r="AG271" s="150"/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</row>
    <row r="272" spans="1:58" ht="22.5" outlineLevel="1" x14ac:dyDescent="0.2">
      <c r="A272" s="157"/>
      <c r="B272" s="158"/>
      <c r="C272" s="185" t="s">
        <v>325</v>
      </c>
      <c r="D272" s="160"/>
      <c r="E272" s="161">
        <v>3.7499999999999999E-2</v>
      </c>
      <c r="F272" s="159"/>
      <c r="G272" s="159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0"/>
      <c r="X272" s="150"/>
      <c r="Y272" s="150"/>
      <c r="Z272" s="150"/>
      <c r="AA272" s="150"/>
      <c r="AB272" s="150"/>
      <c r="AC272" s="150"/>
      <c r="AD272" s="150"/>
      <c r="AE272" s="150" t="s">
        <v>115</v>
      </c>
      <c r="AF272" s="150">
        <v>0</v>
      </c>
      <c r="AG272" s="150"/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</row>
    <row r="273" spans="1:58" ht="22.5" outlineLevel="1" x14ac:dyDescent="0.2">
      <c r="A273" s="157"/>
      <c r="B273" s="158"/>
      <c r="C273" s="185" t="s">
        <v>326</v>
      </c>
      <c r="D273" s="160"/>
      <c r="E273" s="161">
        <v>0.09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0"/>
      <c r="X273" s="150"/>
      <c r="Y273" s="150"/>
      <c r="Z273" s="150"/>
      <c r="AA273" s="150"/>
      <c r="AB273" s="150"/>
      <c r="AC273" s="150"/>
      <c r="AD273" s="150"/>
      <c r="AE273" s="150" t="s">
        <v>115</v>
      </c>
      <c r="AF273" s="150">
        <v>0</v>
      </c>
      <c r="AG273" s="150"/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</row>
    <row r="274" spans="1:58" ht="22.5" outlineLevel="1" x14ac:dyDescent="0.2">
      <c r="A274" s="157"/>
      <c r="B274" s="158"/>
      <c r="C274" s="185" t="s">
        <v>327</v>
      </c>
      <c r="D274" s="160"/>
      <c r="E274" s="161">
        <v>7.4999999999999997E-2</v>
      </c>
      <c r="F274" s="159"/>
      <c r="G274" s="159"/>
      <c r="H274" s="159"/>
      <c r="I274" s="159"/>
      <c r="J274" s="159"/>
      <c r="K274" s="159"/>
      <c r="L274" s="159"/>
      <c r="M274" s="159"/>
      <c r="N274" s="159"/>
      <c r="O274" s="159"/>
      <c r="P274" s="159"/>
      <c r="Q274" s="159"/>
      <c r="R274" s="159"/>
      <c r="S274" s="159"/>
      <c r="T274" s="159"/>
      <c r="U274" s="159"/>
      <c r="V274" s="159"/>
      <c r="W274" s="150"/>
      <c r="X274" s="150"/>
      <c r="Y274" s="150"/>
      <c r="Z274" s="150"/>
      <c r="AA274" s="150"/>
      <c r="AB274" s="150"/>
      <c r="AC274" s="150"/>
      <c r="AD274" s="150"/>
      <c r="AE274" s="150" t="s">
        <v>115</v>
      </c>
      <c r="AF274" s="150">
        <v>0</v>
      </c>
      <c r="AG274" s="150"/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</row>
    <row r="275" spans="1:58" ht="22.5" outlineLevel="1" x14ac:dyDescent="0.2">
      <c r="A275" s="157"/>
      <c r="B275" s="158"/>
      <c r="C275" s="185" t="s">
        <v>328</v>
      </c>
      <c r="D275" s="160"/>
      <c r="E275" s="161">
        <v>5.6250000000000001E-2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0"/>
      <c r="X275" s="150"/>
      <c r="Y275" s="150"/>
      <c r="Z275" s="150"/>
      <c r="AA275" s="150"/>
      <c r="AB275" s="150"/>
      <c r="AC275" s="150"/>
      <c r="AD275" s="150"/>
      <c r="AE275" s="150" t="s">
        <v>115</v>
      </c>
      <c r="AF275" s="150">
        <v>0</v>
      </c>
      <c r="AG275" s="150"/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</row>
    <row r="276" spans="1:58" ht="22.5" outlineLevel="1" x14ac:dyDescent="0.2">
      <c r="A276" s="157"/>
      <c r="B276" s="158"/>
      <c r="C276" s="185" t="s">
        <v>329</v>
      </c>
      <c r="D276" s="160"/>
      <c r="E276" s="161">
        <v>5.6250000000000001E-2</v>
      </c>
      <c r="F276" s="159"/>
      <c r="G276" s="159"/>
      <c r="H276" s="159"/>
      <c r="I276" s="159"/>
      <c r="J276" s="159"/>
      <c r="K276" s="159"/>
      <c r="L276" s="159"/>
      <c r="M276" s="159"/>
      <c r="N276" s="159"/>
      <c r="O276" s="159"/>
      <c r="P276" s="159"/>
      <c r="Q276" s="159"/>
      <c r="R276" s="159"/>
      <c r="S276" s="159"/>
      <c r="T276" s="159"/>
      <c r="U276" s="159"/>
      <c r="V276" s="159"/>
      <c r="W276" s="150"/>
      <c r="X276" s="150"/>
      <c r="Y276" s="150"/>
      <c r="Z276" s="150"/>
      <c r="AA276" s="150"/>
      <c r="AB276" s="150"/>
      <c r="AC276" s="150"/>
      <c r="AD276" s="150"/>
      <c r="AE276" s="150" t="s">
        <v>115</v>
      </c>
      <c r="AF276" s="150">
        <v>0</v>
      </c>
      <c r="AG276" s="150"/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</row>
    <row r="277" spans="1:58" ht="22.5" outlineLevel="1" x14ac:dyDescent="0.2">
      <c r="A277" s="157"/>
      <c r="B277" s="158"/>
      <c r="C277" s="185" t="s">
        <v>330</v>
      </c>
      <c r="D277" s="160"/>
      <c r="E277" s="161">
        <v>5.6250000000000001E-2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0"/>
      <c r="X277" s="150"/>
      <c r="Y277" s="150"/>
      <c r="Z277" s="150"/>
      <c r="AA277" s="150"/>
      <c r="AB277" s="150"/>
      <c r="AC277" s="150"/>
      <c r="AD277" s="150"/>
      <c r="AE277" s="150" t="s">
        <v>115</v>
      </c>
      <c r="AF277" s="150">
        <v>0</v>
      </c>
      <c r="AG277" s="150"/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</row>
    <row r="278" spans="1:58" ht="22.5" outlineLevel="1" x14ac:dyDescent="0.2">
      <c r="A278" s="157"/>
      <c r="B278" s="158"/>
      <c r="C278" s="185" t="s">
        <v>331</v>
      </c>
      <c r="D278" s="160"/>
      <c r="E278" s="161">
        <v>5.6250000000000001E-2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0"/>
      <c r="X278" s="150"/>
      <c r="Y278" s="150"/>
      <c r="Z278" s="150"/>
      <c r="AA278" s="150"/>
      <c r="AB278" s="150"/>
      <c r="AC278" s="150"/>
      <c r="AD278" s="150"/>
      <c r="AE278" s="150" t="s">
        <v>115</v>
      </c>
      <c r="AF278" s="150">
        <v>0</v>
      </c>
      <c r="AG278" s="150"/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</row>
    <row r="279" spans="1:58" ht="22.5" outlineLevel="1" x14ac:dyDescent="0.2">
      <c r="A279" s="157"/>
      <c r="B279" s="158"/>
      <c r="C279" s="185" t="s">
        <v>332</v>
      </c>
      <c r="D279" s="160"/>
      <c r="E279" s="161">
        <v>0.1953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0"/>
      <c r="X279" s="150"/>
      <c r="Y279" s="150"/>
      <c r="Z279" s="150"/>
      <c r="AA279" s="150"/>
      <c r="AB279" s="150"/>
      <c r="AC279" s="150"/>
      <c r="AD279" s="150"/>
      <c r="AE279" s="150" t="s">
        <v>115</v>
      </c>
      <c r="AF279" s="150">
        <v>0</v>
      </c>
      <c r="AG279" s="150"/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</row>
    <row r="280" spans="1:58" ht="22.5" outlineLevel="1" x14ac:dyDescent="0.2">
      <c r="A280" s="157"/>
      <c r="B280" s="158"/>
      <c r="C280" s="185" t="s">
        <v>333</v>
      </c>
      <c r="D280" s="160"/>
      <c r="E280" s="161">
        <v>0.13600000000000001</v>
      </c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0"/>
      <c r="X280" s="150"/>
      <c r="Y280" s="150"/>
      <c r="Z280" s="150"/>
      <c r="AA280" s="150"/>
      <c r="AB280" s="150"/>
      <c r="AC280" s="150"/>
      <c r="AD280" s="150"/>
      <c r="AE280" s="150" t="s">
        <v>115</v>
      </c>
      <c r="AF280" s="150">
        <v>0</v>
      </c>
      <c r="AG280" s="150"/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</row>
    <row r="281" spans="1:58" ht="22.5" outlineLevel="1" x14ac:dyDescent="0.2">
      <c r="A281" s="157"/>
      <c r="B281" s="158"/>
      <c r="C281" s="185" t="s">
        <v>334</v>
      </c>
      <c r="D281" s="160"/>
      <c r="E281" s="161">
        <v>2.375E-2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0"/>
      <c r="X281" s="150"/>
      <c r="Y281" s="150"/>
      <c r="Z281" s="150"/>
      <c r="AA281" s="150"/>
      <c r="AB281" s="150"/>
      <c r="AC281" s="150"/>
      <c r="AD281" s="150"/>
      <c r="AE281" s="150" t="s">
        <v>115</v>
      </c>
      <c r="AF281" s="150">
        <v>0</v>
      </c>
      <c r="AG281" s="150"/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</row>
    <row r="282" spans="1:58" ht="22.5" outlineLevel="1" x14ac:dyDescent="0.2">
      <c r="A282" s="157"/>
      <c r="B282" s="158"/>
      <c r="C282" s="185" t="s">
        <v>335</v>
      </c>
      <c r="D282" s="160"/>
      <c r="E282" s="161">
        <v>2.375E-2</v>
      </c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0"/>
      <c r="X282" s="150"/>
      <c r="Y282" s="150"/>
      <c r="Z282" s="150"/>
      <c r="AA282" s="150"/>
      <c r="AB282" s="150"/>
      <c r="AC282" s="150"/>
      <c r="AD282" s="150"/>
      <c r="AE282" s="150" t="s">
        <v>115</v>
      </c>
      <c r="AF282" s="150">
        <v>0</v>
      </c>
      <c r="AG282" s="150"/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</row>
    <row r="283" spans="1:58" ht="22.5" outlineLevel="1" x14ac:dyDescent="0.2">
      <c r="A283" s="157"/>
      <c r="B283" s="158"/>
      <c r="C283" s="185" t="s">
        <v>336</v>
      </c>
      <c r="D283" s="160"/>
      <c r="E283" s="161">
        <v>3.7499999999999999E-2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0"/>
      <c r="X283" s="150"/>
      <c r="Y283" s="150"/>
      <c r="Z283" s="150"/>
      <c r="AA283" s="150"/>
      <c r="AB283" s="150"/>
      <c r="AC283" s="150"/>
      <c r="AD283" s="150"/>
      <c r="AE283" s="150" t="s">
        <v>115</v>
      </c>
      <c r="AF283" s="150">
        <v>0</v>
      </c>
      <c r="AG283" s="150"/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</row>
    <row r="284" spans="1:58" ht="22.5" outlineLevel="1" x14ac:dyDescent="0.2">
      <c r="A284" s="157"/>
      <c r="B284" s="158"/>
      <c r="C284" s="185" t="s">
        <v>337</v>
      </c>
      <c r="D284" s="160"/>
      <c r="E284" s="161">
        <v>3.7499999999999999E-2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0"/>
      <c r="X284" s="150"/>
      <c r="Y284" s="150"/>
      <c r="Z284" s="150"/>
      <c r="AA284" s="150"/>
      <c r="AB284" s="150"/>
      <c r="AC284" s="150"/>
      <c r="AD284" s="150"/>
      <c r="AE284" s="150" t="s">
        <v>115</v>
      </c>
      <c r="AF284" s="150">
        <v>0</v>
      </c>
      <c r="AG284" s="150"/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</row>
    <row r="285" spans="1:58" outlineLevel="1" x14ac:dyDescent="0.2">
      <c r="A285" s="157"/>
      <c r="B285" s="158"/>
      <c r="C285" s="185" t="s">
        <v>171</v>
      </c>
      <c r="D285" s="160"/>
      <c r="E285" s="161"/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0"/>
      <c r="X285" s="150"/>
      <c r="Y285" s="150"/>
      <c r="Z285" s="150"/>
      <c r="AA285" s="150"/>
      <c r="AB285" s="150"/>
      <c r="AC285" s="150"/>
      <c r="AD285" s="150"/>
      <c r="AE285" s="150" t="s">
        <v>115</v>
      </c>
      <c r="AF285" s="150">
        <v>0</v>
      </c>
      <c r="AG285" s="150"/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</row>
    <row r="286" spans="1:58" ht="22.5" outlineLevel="1" x14ac:dyDescent="0.2">
      <c r="A286" s="157"/>
      <c r="B286" s="158"/>
      <c r="C286" s="185" t="s">
        <v>338</v>
      </c>
      <c r="D286" s="160"/>
      <c r="E286" s="161">
        <v>1.65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0"/>
      <c r="X286" s="150"/>
      <c r="Y286" s="150"/>
      <c r="Z286" s="150"/>
      <c r="AA286" s="150"/>
      <c r="AB286" s="150"/>
      <c r="AC286" s="150"/>
      <c r="AD286" s="150"/>
      <c r="AE286" s="150" t="s">
        <v>115</v>
      </c>
      <c r="AF286" s="150">
        <v>0</v>
      </c>
      <c r="AG286" s="150"/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</row>
    <row r="287" spans="1:58" outlineLevel="1" x14ac:dyDescent="0.2">
      <c r="A287" s="170">
        <v>36</v>
      </c>
      <c r="B287" s="171" t="s">
        <v>339</v>
      </c>
      <c r="C287" s="184" t="s">
        <v>340</v>
      </c>
      <c r="D287" s="172" t="s">
        <v>155</v>
      </c>
      <c r="E287" s="173">
        <v>10.212</v>
      </c>
      <c r="F287" s="174"/>
      <c r="G287" s="175">
        <f>ROUND(E287*F287,2)</f>
        <v>0</v>
      </c>
      <c r="H287" s="174">
        <v>0</v>
      </c>
      <c r="I287" s="175">
        <f>ROUND(E287*H287,2)</f>
        <v>0</v>
      </c>
      <c r="J287" s="174">
        <v>503</v>
      </c>
      <c r="K287" s="175">
        <f>ROUND(E287*J287,2)</f>
        <v>5136.6400000000003</v>
      </c>
      <c r="L287" s="175">
        <v>21</v>
      </c>
      <c r="M287" s="175">
        <f>G287*(1+L287/100)</f>
        <v>0</v>
      </c>
      <c r="N287" s="175">
        <v>0</v>
      </c>
      <c r="O287" s="175">
        <f>ROUND(E287*N287,2)</f>
        <v>0</v>
      </c>
      <c r="P287" s="175">
        <v>0</v>
      </c>
      <c r="Q287" s="175">
        <f>ROUND(E287*P287,2)</f>
        <v>0</v>
      </c>
      <c r="R287" s="175"/>
      <c r="S287" s="159">
        <v>1.1000000000000001</v>
      </c>
      <c r="T287" s="159">
        <f>ROUND(E287*S287,2)</f>
        <v>11.23</v>
      </c>
      <c r="U287" s="159"/>
      <c r="V287" s="159" t="s">
        <v>112</v>
      </c>
      <c r="W287" s="150"/>
      <c r="X287" s="150"/>
      <c r="Y287" s="150"/>
      <c r="Z287" s="150"/>
      <c r="AA287" s="150"/>
      <c r="AB287" s="150"/>
      <c r="AC287" s="150"/>
      <c r="AD287" s="150"/>
      <c r="AE287" s="150" t="s">
        <v>113</v>
      </c>
      <c r="AF287" s="150"/>
      <c r="AG287" s="150"/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</row>
    <row r="288" spans="1:58" outlineLevel="1" x14ac:dyDescent="0.2">
      <c r="A288" s="157"/>
      <c r="B288" s="158"/>
      <c r="C288" s="185" t="s">
        <v>341</v>
      </c>
      <c r="D288" s="160"/>
      <c r="E288" s="161">
        <v>10.212</v>
      </c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0"/>
      <c r="X288" s="150"/>
      <c r="Y288" s="150"/>
      <c r="Z288" s="150"/>
      <c r="AA288" s="150"/>
      <c r="AB288" s="150"/>
      <c r="AC288" s="150"/>
      <c r="AD288" s="150"/>
      <c r="AE288" s="150" t="s">
        <v>115</v>
      </c>
      <c r="AF288" s="150">
        <v>0</v>
      </c>
      <c r="AG288" s="150"/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</row>
    <row r="289" spans="1:58" outlineLevel="1" x14ac:dyDescent="0.2">
      <c r="A289" s="170">
        <v>37</v>
      </c>
      <c r="B289" s="171" t="s">
        <v>342</v>
      </c>
      <c r="C289" s="184" t="s">
        <v>343</v>
      </c>
      <c r="D289" s="172" t="s">
        <v>344</v>
      </c>
      <c r="E289" s="173">
        <v>30.635999999999999</v>
      </c>
      <c r="F289" s="174"/>
      <c r="G289" s="175">
        <f>ROUND(E289*F289,2)</f>
        <v>0</v>
      </c>
      <c r="H289" s="174">
        <v>0</v>
      </c>
      <c r="I289" s="175">
        <f>ROUND(E289*H289,2)</f>
        <v>0</v>
      </c>
      <c r="J289" s="174">
        <v>389</v>
      </c>
      <c r="K289" s="175">
        <f>ROUND(E289*J289,2)</f>
        <v>11917.4</v>
      </c>
      <c r="L289" s="175">
        <v>21</v>
      </c>
      <c r="M289" s="175">
        <f>G289*(1+L289/100)</f>
        <v>0</v>
      </c>
      <c r="N289" s="175">
        <v>0</v>
      </c>
      <c r="O289" s="175">
        <f>ROUND(E289*N289,2)</f>
        <v>0</v>
      </c>
      <c r="P289" s="175">
        <v>0</v>
      </c>
      <c r="Q289" s="175">
        <f>ROUND(E289*P289,2)</f>
        <v>0</v>
      </c>
      <c r="R289" s="175"/>
      <c r="S289" s="159">
        <v>0</v>
      </c>
      <c r="T289" s="159">
        <f>ROUND(E289*S289,2)</f>
        <v>0</v>
      </c>
      <c r="U289" s="159"/>
      <c r="V289" s="159" t="s">
        <v>112</v>
      </c>
      <c r="W289" s="150"/>
      <c r="X289" s="150"/>
      <c r="Y289" s="150"/>
      <c r="Z289" s="150"/>
      <c r="AA289" s="150"/>
      <c r="AB289" s="150"/>
      <c r="AC289" s="150"/>
      <c r="AD289" s="150"/>
      <c r="AE289" s="150" t="s">
        <v>113</v>
      </c>
      <c r="AF289" s="150"/>
      <c r="AG289" s="150"/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</row>
    <row r="290" spans="1:58" outlineLevel="1" x14ac:dyDescent="0.2">
      <c r="A290" s="157"/>
      <c r="B290" s="158"/>
      <c r="C290" s="185" t="s">
        <v>345</v>
      </c>
      <c r="D290" s="160"/>
      <c r="E290" s="161">
        <v>30.635999999999999</v>
      </c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0"/>
      <c r="X290" s="150"/>
      <c r="Y290" s="150"/>
      <c r="Z290" s="150"/>
      <c r="AA290" s="150"/>
      <c r="AB290" s="150"/>
      <c r="AC290" s="150"/>
      <c r="AD290" s="150"/>
      <c r="AE290" s="150" t="s">
        <v>115</v>
      </c>
      <c r="AF290" s="150">
        <v>0</v>
      </c>
      <c r="AG290" s="150"/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</row>
    <row r="291" spans="1:58" outlineLevel="1" x14ac:dyDescent="0.2">
      <c r="A291" s="170">
        <v>38</v>
      </c>
      <c r="B291" s="171" t="s">
        <v>346</v>
      </c>
      <c r="C291" s="184" t="s">
        <v>347</v>
      </c>
      <c r="D291" s="172" t="s">
        <v>128</v>
      </c>
      <c r="E291" s="173">
        <v>5.4821</v>
      </c>
      <c r="F291" s="174"/>
      <c r="G291" s="175">
        <f>ROUND(E291*F291,2)</f>
        <v>0</v>
      </c>
      <c r="H291" s="174">
        <v>12000</v>
      </c>
      <c r="I291" s="175">
        <f>ROUND(E291*H291,2)</f>
        <v>65785.2</v>
      </c>
      <c r="J291" s="174">
        <v>0</v>
      </c>
      <c r="K291" s="175">
        <f>ROUND(E291*J291,2)</f>
        <v>0</v>
      </c>
      <c r="L291" s="175">
        <v>21</v>
      </c>
      <c r="M291" s="175">
        <f>G291*(1+L291/100)</f>
        <v>0</v>
      </c>
      <c r="N291" s="175">
        <v>0.55000000000000004</v>
      </c>
      <c r="O291" s="175">
        <f>ROUND(E291*N291,2)</f>
        <v>3.02</v>
      </c>
      <c r="P291" s="175">
        <v>0</v>
      </c>
      <c r="Q291" s="175">
        <f>ROUND(E291*P291,2)</f>
        <v>0</v>
      </c>
      <c r="R291" s="175"/>
      <c r="S291" s="159">
        <v>0</v>
      </c>
      <c r="T291" s="159">
        <f>ROUND(E291*S291,2)</f>
        <v>0</v>
      </c>
      <c r="U291" s="159"/>
      <c r="V291" s="159" t="s">
        <v>348</v>
      </c>
      <c r="W291" s="150"/>
      <c r="X291" s="150"/>
      <c r="Y291" s="150"/>
      <c r="Z291" s="150"/>
      <c r="AA291" s="150"/>
      <c r="AB291" s="150"/>
      <c r="AC291" s="150"/>
      <c r="AD291" s="150"/>
      <c r="AE291" s="150" t="s">
        <v>349</v>
      </c>
      <c r="AF291" s="150"/>
      <c r="AG291" s="150"/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</row>
    <row r="292" spans="1:58" outlineLevel="1" x14ac:dyDescent="0.2">
      <c r="A292" s="157"/>
      <c r="B292" s="158"/>
      <c r="C292" s="185" t="s">
        <v>156</v>
      </c>
      <c r="D292" s="160"/>
      <c r="E292" s="161"/>
      <c r="F292" s="159"/>
      <c r="G292" s="159"/>
      <c r="H292" s="159"/>
      <c r="I292" s="159"/>
      <c r="J292" s="159"/>
      <c r="K292" s="159"/>
      <c r="L292" s="159"/>
      <c r="M292" s="159"/>
      <c r="N292" s="159"/>
      <c r="O292" s="159"/>
      <c r="P292" s="159"/>
      <c r="Q292" s="159"/>
      <c r="R292" s="159"/>
      <c r="S292" s="159"/>
      <c r="T292" s="159"/>
      <c r="U292" s="159"/>
      <c r="V292" s="159"/>
      <c r="W292" s="150"/>
      <c r="X292" s="150"/>
      <c r="Y292" s="150"/>
      <c r="Z292" s="150"/>
      <c r="AA292" s="150"/>
      <c r="AB292" s="150"/>
      <c r="AC292" s="150"/>
      <c r="AD292" s="150"/>
      <c r="AE292" s="150" t="s">
        <v>115</v>
      </c>
      <c r="AF292" s="150">
        <v>0</v>
      </c>
      <c r="AG292" s="150"/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</row>
    <row r="293" spans="1:58" ht="22.5" outlineLevel="1" x14ac:dyDescent="0.2">
      <c r="A293" s="157"/>
      <c r="B293" s="158"/>
      <c r="C293" s="185" t="s">
        <v>269</v>
      </c>
      <c r="D293" s="160"/>
      <c r="E293" s="161">
        <v>0.09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0"/>
      <c r="X293" s="150"/>
      <c r="Y293" s="150"/>
      <c r="Z293" s="150"/>
      <c r="AA293" s="150"/>
      <c r="AB293" s="150"/>
      <c r="AC293" s="150"/>
      <c r="AD293" s="150"/>
      <c r="AE293" s="150" t="s">
        <v>115</v>
      </c>
      <c r="AF293" s="150">
        <v>0</v>
      </c>
      <c r="AG293" s="150"/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</row>
    <row r="294" spans="1:58" ht="22.5" outlineLevel="1" x14ac:dyDescent="0.2">
      <c r="A294" s="157"/>
      <c r="B294" s="158"/>
      <c r="C294" s="185" t="s">
        <v>270</v>
      </c>
      <c r="D294" s="160"/>
      <c r="E294" s="161">
        <v>4.1250000000000002E-2</v>
      </c>
      <c r="F294" s="159"/>
      <c r="G294" s="159"/>
      <c r="H294" s="159"/>
      <c r="I294" s="159"/>
      <c r="J294" s="159"/>
      <c r="K294" s="159"/>
      <c r="L294" s="159"/>
      <c r="M294" s="159"/>
      <c r="N294" s="159"/>
      <c r="O294" s="159"/>
      <c r="P294" s="159"/>
      <c r="Q294" s="159"/>
      <c r="R294" s="159"/>
      <c r="S294" s="159"/>
      <c r="T294" s="159"/>
      <c r="U294" s="159"/>
      <c r="V294" s="159"/>
      <c r="W294" s="150"/>
      <c r="X294" s="150"/>
      <c r="Y294" s="150"/>
      <c r="Z294" s="150"/>
      <c r="AA294" s="150"/>
      <c r="AB294" s="150"/>
      <c r="AC294" s="150"/>
      <c r="AD294" s="150"/>
      <c r="AE294" s="150" t="s">
        <v>115</v>
      </c>
      <c r="AF294" s="150">
        <v>0</v>
      </c>
      <c r="AG294" s="150"/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</row>
    <row r="295" spans="1:58" ht="22.5" outlineLevel="1" x14ac:dyDescent="0.2">
      <c r="A295" s="157"/>
      <c r="B295" s="158"/>
      <c r="C295" s="185" t="s">
        <v>271</v>
      </c>
      <c r="D295" s="160"/>
      <c r="E295" s="161">
        <v>2.0629999999999999E-2</v>
      </c>
      <c r="F295" s="159"/>
      <c r="G295" s="159"/>
      <c r="H295" s="159"/>
      <c r="I295" s="159"/>
      <c r="J295" s="159"/>
      <c r="K295" s="159"/>
      <c r="L295" s="159"/>
      <c r="M295" s="159"/>
      <c r="N295" s="159"/>
      <c r="O295" s="159"/>
      <c r="P295" s="159"/>
      <c r="Q295" s="159"/>
      <c r="R295" s="159"/>
      <c r="S295" s="159"/>
      <c r="T295" s="159"/>
      <c r="U295" s="159"/>
      <c r="V295" s="159"/>
      <c r="W295" s="150"/>
      <c r="X295" s="150"/>
      <c r="Y295" s="150"/>
      <c r="Z295" s="150"/>
      <c r="AA295" s="150"/>
      <c r="AB295" s="150"/>
      <c r="AC295" s="150"/>
      <c r="AD295" s="150"/>
      <c r="AE295" s="150" t="s">
        <v>115</v>
      </c>
      <c r="AF295" s="150">
        <v>0</v>
      </c>
      <c r="AG295" s="150"/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</row>
    <row r="296" spans="1:58" ht="22.5" outlineLevel="1" x14ac:dyDescent="0.2">
      <c r="A296" s="157"/>
      <c r="B296" s="158"/>
      <c r="C296" s="185" t="s">
        <v>272</v>
      </c>
      <c r="D296" s="160"/>
      <c r="E296" s="161">
        <v>2.0629999999999999E-2</v>
      </c>
      <c r="F296" s="159"/>
      <c r="G296" s="159"/>
      <c r="H296" s="159"/>
      <c r="I296" s="159"/>
      <c r="J296" s="159"/>
      <c r="K296" s="159"/>
      <c r="L296" s="159"/>
      <c r="M296" s="159"/>
      <c r="N296" s="159"/>
      <c r="O296" s="159"/>
      <c r="P296" s="159"/>
      <c r="Q296" s="159"/>
      <c r="R296" s="159"/>
      <c r="S296" s="159"/>
      <c r="T296" s="159"/>
      <c r="U296" s="159"/>
      <c r="V296" s="159"/>
      <c r="W296" s="150"/>
      <c r="X296" s="150"/>
      <c r="Y296" s="150"/>
      <c r="Z296" s="150"/>
      <c r="AA296" s="150"/>
      <c r="AB296" s="150"/>
      <c r="AC296" s="150"/>
      <c r="AD296" s="150"/>
      <c r="AE296" s="150" t="s">
        <v>115</v>
      </c>
      <c r="AF296" s="150">
        <v>0</v>
      </c>
      <c r="AG296" s="150"/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</row>
    <row r="297" spans="1:58" ht="22.5" outlineLevel="1" x14ac:dyDescent="0.2">
      <c r="A297" s="157"/>
      <c r="B297" s="158"/>
      <c r="C297" s="185" t="s">
        <v>273</v>
      </c>
      <c r="D297" s="160"/>
      <c r="E297" s="161">
        <v>2.0629999999999999E-2</v>
      </c>
      <c r="F297" s="159"/>
      <c r="G297" s="159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0"/>
      <c r="X297" s="150"/>
      <c r="Y297" s="150"/>
      <c r="Z297" s="150"/>
      <c r="AA297" s="150"/>
      <c r="AB297" s="150"/>
      <c r="AC297" s="150"/>
      <c r="AD297" s="150"/>
      <c r="AE297" s="150" t="s">
        <v>115</v>
      </c>
      <c r="AF297" s="150">
        <v>0</v>
      </c>
      <c r="AG297" s="150"/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</row>
    <row r="298" spans="1:58" ht="22.5" outlineLevel="1" x14ac:dyDescent="0.2">
      <c r="A298" s="157"/>
      <c r="B298" s="158"/>
      <c r="C298" s="185" t="s">
        <v>274</v>
      </c>
      <c r="D298" s="160"/>
      <c r="E298" s="161">
        <v>9.3600000000000003E-2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0"/>
      <c r="X298" s="150"/>
      <c r="Y298" s="150"/>
      <c r="Z298" s="150"/>
      <c r="AA298" s="150"/>
      <c r="AB298" s="150"/>
      <c r="AC298" s="150"/>
      <c r="AD298" s="150"/>
      <c r="AE298" s="150" t="s">
        <v>115</v>
      </c>
      <c r="AF298" s="150">
        <v>0</v>
      </c>
      <c r="AG298" s="150"/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</row>
    <row r="299" spans="1:58" ht="22.5" outlineLevel="1" x14ac:dyDescent="0.2">
      <c r="A299" s="157"/>
      <c r="B299" s="158"/>
      <c r="C299" s="185" t="s">
        <v>275</v>
      </c>
      <c r="D299" s="160"/>
      <c r="E299" s="161">
        <v>4.1250000000000002E-2</v>
      </c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0"/>
      <c r="X299" s="150"/>
      <c r="Y299" s="150"/>
      <c r="Z299" s="150"/>
      <c r="AA299" s="150"/>
      <c r="AB299" s="150"/>
      <c r="AC299" s="150"/>
      <c r="AD299" s="150"/>
      <c r="AE299" s="150" t="s">
        <v>115</v>
      </c>
      <c r="AF299" s="150">
        <v>0</v>
      </c>
      <c r="AG299" s="150"/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</row>
    <row r="300" spans="1:58" ht="22.5" outlineLevel="1" x14ac:dyDescent="0.2">
      <c r="A300" s="157"/>
      <c r="B300" s="158"/>
      <c r="C300" s="185" t="s">
        <v>276</v>
      </c>
      <c r="D300" s="160"/>
      <c r="E300" s="161">
        <v>0.13950000000000001</v>
      </c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0"/>
      <c r="X300" s="150"/>
      <c r="Y300" s="150"/>
      <c r="Z300" s="150"/>
      <c r="AA300" s="150"/>
      <c r="AB300" s="150"/>
      <c r="AC300" s="150"/>
      <c r="AD300" s="150"/>
      <c r="AE300" s="150" t="s">
        <v>115</v>
      </c>
      <c r="AF300" s="150">
        <v>0</v>
      </c>
      <c r="AG300" s="150"/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</row>
    <row r="301" spans="1:58" ht="22.5" outlineLevel="1" x14ac:dyDescent="0.2">
      <c r="A301" s="157"/>
      <c r="B301" s="158"/>
      <c r="C301" s="185" t="s">
        <v>277</v>
      </c>
      <c r="D301" s="160"/>
      <c r="E301" s="161">
        <v>0.16875000000000001</v>
      </c>
      <c r="F301" s="159"/>
      <c r="G301" s="159"/>
      <c r="H301" s="159"/>
      <c r="I301" s="159"/>
      <c r="J301" s="159"/>
      <c r="K301" s="159"/>
      <c r="L301" s="159"/>
      <c r="M301" s="159"/>
      <c r="N301" s="159"/>
      <c r="O301" s="159"/>
      <c r="P301" s="159"/>
      <c r="Q301" s="159"/>
      <c r="R301" s="159"/>
      <c r="S301" s="159"/>
      <c r="T301" s="159"/>
      <c r="U301" s="159"/>
      <c r="V301" s="159"/>
      <c r="W301" s="150"/>
      <c r="X301" s="150"/>
      <c r="Y301" s="150"/>
      <c r="Z301" s="150"/>
      <c r="AA301" s="150"/>
      <c r="AB301" s="150"/>
      <c r="AC301" s="150"/>
      <c r="AD301" s="150"/>
      <c r="AE301" s="150" t="s">
        <v>115</v>
      </c>
      <c r="AF301" s="150">
        <v>0</v>
      </c>
      <c r="AG301" s="150"/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</row>
    <row r="302" spans="1:58" ht="22.5" outlineLevel="1" x14ac:dyDescent="0.2">
      <c r="A302" s="157"/>
      <c r="B302" s="158"/>
      <c r="C302" s="185" t="s">
        <v>278</v>
      </c>
      <c r="D302" s="160"/>
      <c r="E302" s="161">
        <v>3.7499999999999999E-2</v>
      </c>
      <c r="F302" s="159"/>
      <c r="G302" s="159"/>
      <c r="H302" s="159"/>
      <c r="I302" s="159"/>
      <c r="J302" s="159"/>
      <c r="K302" s="159"/>
      <c r="L302" s="159"/>
      <c r="M302" s="159"/>
      <c r="N302" s="159"/>
      <c r="O302" s="159"/>
      <c r="P302" s="159"/>
      <c r="Q302" s="159"/>
      <c r="R302" s="159"/>
      <c r="S302" s="159"/>
      <c r="T302" s="159"/>
      <c r="U302" s="159"/>
      <c r="V302" s="159"/>
      <c r="W302" s="150"/>
      <c r="X302" s="150"/>
      <c r="Y302" s="150"/>
      <c r="Z302" s="150"/>
      <c r="AA302" s="150"/>
      <c r="AB302" s="150"/>
      <c r="AC302" s="150"/>
      <c r="AD302" s="150"/>
      <c r="AE302" s="150" t="s">
        <v>115</v>
      </c>
      <c r="AF302" s="150">
        <v>0</v>
      </c>
      <c r="AG302" s="150"/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</row>
    <row r="303" spans="1:58" ht="22.5" outlineLevel="1" x14ac:dyDescent="0.2">
      <c r="A303" s="157"/>
      <c r="B303" s="158"/>
      <c r="C303" s="185" t="s">
        <v>279</v>
      </c>
      <c r="D303" s="160"/>
      <c r="E303" s="161">
        <v>3.7499999999999999E-2</v>
      </c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0"/>
      <c r="X303" s="150"/>
      <c r="Y303" s="150"/>
      <c r="Z303" s="150"/>
      <c r="AA303" s="150"/>
      <c r="AB303" s="150"/>
      <c r="AC303" s="150"/>
      <c r="AD303" s="150"/>
      <c r="AE303" s="150" t="s">
        <v>115</v>
      </c>
      <c r="AF303" s="150">
        <v>0</v>
      </c>
      <c r="AG303" s="150"/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</row>
    <row r="304" spans="1:58" ht="22.5" outlineLevel="1" x14ac:dyDescent="0.2">
      <c r="A304" s="157"/>
      <c r="B304" s="158"/>
      <c r="C304" s="185" t="s">
        <v>280</v>
      </c>
      <c r="D304" s="160"/>
      <c r="E304" s="161">
        <v>3.7499999999999999E-2</v>
      </c>
      <c r="F304" s="159"/>
      <c r="G304" s="159"/>
      <c r="H304" s="159"/>
      <c r="I304" s="159"/>
      <c r="J304" s="159"/>
      <c r="K304" s="159"/>
      <c r="L304" s="159"/>
      <c r="M304" s="159"/>
      <c r="N304" s="159"/>
      <c r="O304" s="159"/>
      <c r="P304" s="159"/>
      <c r="Q304" s="159"/>
      <c r="R304" s="159"/>
      <c r="S304" s="159"/>
      <c r="T304" s="159"/>
      <c r="U304" s="159"/>
      <c r="V304" s="159"/>
      <c r="W304" s="150"/>
      <c r="X304" s="150"/>
      <c r="Y304" s="150"/>
      <c r="Z304" s="150"/>
      <c r="AA304" s="150"/>
      <c r="AB304" s="150"/>
      <c r="AC304" s="150"/>
      <c r="AD304" s="150"/>
      <c r="AE304" s="150" t="s">
        <v>115</v>
      </c>
      <c r="AF304" s="150">
        <v>0</v>
      </c>
      <c r="AG304" s="150"/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</row>
    <row r="305" spans="1:58" ht="22.5" outlineLevel="1" x14ac:dyDescent="0.2">
      <c r="A305" s="157"/>
      <c r="B305" s="158"/>
      <c r="C305" s="185" t="s">
        <v>281</v>
      </c>
      <c r="D305" s="160"/>
      <c r="E305" s="161">
        <v>9.3600000000000003E-2</v>
      </c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0"/>
      <c r="X305" s="150"/>
      <c r="Y305" s="150"/>
      <c r="Z305" s="150"/>
      <c r="AA305" s="150"/>
      <c r="AB305" s="150"/>
      <c r="AC305" s="150"/>
      <c r="AD305" s="150"/>
      <c r="AE305" s="150" t="s">
        <v>115</v>
      </c>
      <c r="AF305" s="150">
        <v>0</v>
      </c>
      <c r="AG305" s="150"/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</row>
    <row r="306" spans="1:58" ht="22.5" outlineLevel="1" x14ac:dyDescent="0.2">
      <c r="A306" s="157"/>
      <c r="B306" s="158"/>
      <c r="C306" s="185" t="s">
        <v>282</v>
      </c>
      <c r="D306" s="160"/>
      <c r="E306" s="161">
        <v>3.7499999999999999E-2</v>
      </c>
      <c r="F306" s="159"/>
      <c r="G306" s="159"/>
      <c r="H306" s="159"/>
      <c r="I306" s="159"/>
      <c r="J306" s="159"/>
      <c r="K306" s="159"/>
      <c r="L306" s="159"/>
      <c r="M306" s="159"/>
      <c r="N306" s="159"/>
      <c r="O306" s="159"/>
      <c r="P306" s="159"/>
      <c r="Q306" s="159"/>
      <c r="R306" s="159"/>
      <c r="S306" s="159"/>
      <c r="T306" s="159"/>
      <c r="U306" s="159"/>
      <c r="V306" s="159"/>
      <c r="W306" s="150"/>
      <c r="X306" s="150"/>
      <c r="Y306" s="150"/>
      <c r="Z306" s="150"/>
      <c r="AA306" s="150"/>
      <c r="AB306" s="150"/>
      <c r="AC306" s="150"/>
      <c r="AD306" s="150"/>
      <c r="AE306" s="150" t="s">
        <v>115</v>
      </c>
      <c r="AF306" s="150">
        <v>0</v>
      </c>
      <c r="AG306" s="150"/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</row>
    <row r="307" spans="1:58" ht="22.5" outlineLevel="1" x14ac:dyDescent="0.2">
      <c r="A307" s="157"/>
      <c r="B307" s="158"/>
      <c r="C307" s="185" t="s">
        <v>283</v>
      </c>
      <c r="D307" s="160"/>
      <c r="E307" s="161">
        <v>3.7499999999999999E-2</v>
      </c>
      <c r="F307" s="159"/>
      <c r="G307" s="159"/>
      <c r="H307" s="159"/>
      <c r="I307" s="159"/>
      <c r="J307" s="159"/>
      <c r="K307" s="159"/>
      <c r="L307" s="159"/>
      <c r="M307" s="159"/>
      <c r="N307" s="159"/>
      <c r="O307" s="159"/>
      <c r="P307" s="159"/>
      <c r="Q307" s="159"/>
      <c r="R307" s="159"/>
      <c r="S307" s="159"/>
      <c r="T307" s="159"/>
      <c r="U307" s="159"/>
      <c r="V307" s="159"/>
      <c r="W307" s="150"/>
      <c r="X307" s="150"/>
      <c r="Y307" s="150"/>
      <c r="Z307" s="150"/>
      <c r="AA307" s="150"/>
      <c r="AB307" s="150"/>
      <c r="AC307" s="150"/>
      <c r="AD307" s="150"/>
      <c r="AE307" s="150" t="s">
        <v>115</v>
      </c>
      <c r="AF307" s="150">
        <v>0</v>
      </c>
      <c r="AG307" s="150"/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</row>
    <row r="308" spans="1:58" ht="22.5" outlineLevel="1" x14ac:dyDescent="0.2">
      <c r="A308" s="157"/>
      <c r="B308" s="158"/>
      <c r="C308" s="185" t="s">
        <v>284</v>
      </c>
      <c r="D308" s="160"/>
      <c r="E308" s="161">
        <v>3.7499999999999999E-2</v>
      </c>
      <c r="F308" s="159"/>
      <c r="G308" s="159"/>
      <c r="H308" s="159"/>
      <c r="I308" s="159"/>
      <c r="J308" s="159"/>
      <c r="K308" s="159"/>
      <c r="L308" s="159"/>
      <c r="M308" s="159"/>
      <c r="N308" s="159"/>
      <c r="O308" s="159"/>
      <c r="P308" s="159"/>
      <c r="Q308" s="159"/>
      <c r="R308" s="159"/>
      <c r="S308" s="159"/>
      <c r="T308" s="159"/>
      <c r="U308" s="159"/>
      <c r="V308" s="159"/>
      <c r="W308" s="150"/>
      <c r="X308" s="150"/>
      <c r="Y308" s="150"/>
      <c r="Z308" s="150"/>
      <c r="AA308" s="150"/>
      <c r="AB308" s="150"/>
      <c r="AC308" s="150"/>
      <c r="AD308" s="150"/>
      <c r="AE308" s="150" t="s">
        <v>115</v>
      </c>
      <c r="AF308" s="150">
        <v>0</v>
      </c>
      <c r="AG308" s="150"/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</row>
    <row r="309" spans="1:58" ht="22.5" outlineLevel="1" x14ac:dyDescent="0.2">
      <c r="A309" s="157"/>
      <c r="B309" s="158"/>
      <c r="C309" s="185" t="s">
        <v>285</v>
      </c>
      <c r="D309" s="160"/>
      <c r="E309" s="161">
        <v>3.7499999999999999E-2</v>
      </c>
      <c r="F309" s="159"/>
      <c r="G309" s="159"/>
      <c r="H309" s="159"/>
      <c r="I309" s="159"/>
      <c r="J309" s="159"/>
      <c r="K309" s="159"/>
      <c r="L309" s="159"/>
      <c r="M309" s="159"/>
      <c r="N309" s="159"/>
      <c r="O309" s="159"/>
      <c r="P309" s="159"/>
      <c r="Q309" s="159"/>
      <c r="R309" s="159"/>
      <c r="S309" s="159"/>
      <c r="T309" s="159"/>
      <c r="U309" s="159"/>
      <c r="V309" s="159"/>
      <c r="W309" s="150"/>
      <c r="X309" s="150"/>
      <c r="Y309" s="150"/>
      <c r="Z309" s="150"/>
      <c r="AA309" s="150"/>
      <c r="AB309" s="150"/>
      <c r="AC309" s="150"/>
      <c r="AD309" s="150"/>
      <c r="AE309" s="150" t="s">
        <v>115</v>
      </c>
      <c r="AF309" s="150">
        <v>0</v>
      </c>
      <c r="AG309" s="150"/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</row>
    <row r="310" spans="1:58" ht="22.5" outlineLevel="1" x14ac:dyDescent="0.2">
      <c r="A310" s="157"/>
      <c r="B310" s="158"/>
      <c r="C310" s="185" t="s">
        <v>286</v>
      </c>
      <c r="D310" s="160"/>
      <c r="E310" s="161">
        <v>9.6000000000000002E-2</v>
      </c>
      <c r="F310" s="159"/>
      <c r="G310" s="159"/>
      <c r="H310" s="159"/>
      <c r="I310" s="159"/>
      <c r="J310" s="159"/>
      <c r="K310" s="159"/>
      <c r="L310" s="159"/>
      <c r="M310" s="159"/>
      <c r="N310" s="159"/>
      <c r="O310" s="159"/>
      <c r="P310" s="159"/>
      <c r="Q310" s="159"/>
      <c r="R310" s="159"/>
      <c r="S310" s="159"/>
      <c r="T310" s="159"/>
      <c r="U310" s="159"/>
      <c r="V310" s="159"/>
      <c r="W310" s="150"/>
      <c r="X310" s="150"/>
      <c r="Y310" s="150"/>
      <c r="Z310" s="150"/>
      <c r="AA310" s="150"/>
      <c r="AB310" s="150"/>
      <c r="AC310" s="150"/>
      <c r="AD310" s="150"/>
      <c r="AE310" s="150" t="s">
        <v>115</v>
      </c>
      <c r="AF310" s="150">
        <v>0</v>
      </c>
      <c r="AG310" s="150"/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</row>
    <row r="311" spans="1:58" ht="22.5" outlineLevel="1" x14ac:dyDescent="0.2">
      <c r="A311" s="157"/>
      <c r="B311" s="158"/>
      <c r="C311" s="185" t="s">
        <v>287</v>
      </c>
      <c r="D311" s="160"/>
      <c r="E311" s="161">
        <v>9.6000000000000002E-2</v>
      </c>
      <c r="F311" s="159"/>
      <c r="G311" s="159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0"/>
      <c r="X311" s="150"/>
      <c r="Y311" s="150"/>
      <c r="Z311" s="150"/>
      <c r="AA311" s="150"/>
      <c r="AB311" s="150"/>
      <c r="AC311" s="150"/>
      <c r="AD311" s="150"/>
      <c r="AE311" s="150" t="s">
        <v>115</v>
      </c>
      <c r="AF311" s="150">
        <v>0</v>
      </c>
      <c r="AG311" s="150"/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</row>
    <row r="312" spans="1:58" ht="22.5" outlineLevel="1" x14ac:dyDescent="0.2">
      <c r="A312" s="157"/>
      <c r="B312" s="158"/>
      <c r="C312" s="185" t="s">
        <v>288</v>
      </c>
      <c r="D312" s="160"/>
      <c r="E312" s="161">
        <v>3.2399999999999998E-2</v>
      </c>
      <c r="F312" s="159"/>
      <c r="G312" s="159"/>
      <c r="H312" s="159"/>
      <c r="I312" s="159"/>
      <c r="J312" s="159"/>
      <c r="K312" s="159"/>
      <c r="L312" s="159"/>
      <c r="M312" s="159"/>
      <c r="N312" s="159"/>
      <c r="O312" s="159"/>
      <c r="P312" s="159"/>
      <c r="Q312" s="159"/>
      <c r="R312" s="159"/>
      <c r="S312" s="159"/>
      <c r="T312" s="159"/>
      <c r="U312" s="159"/>
      <c r="V312" s="159"/>
      <c r="W312" s="150"/>
      <c r="X312" s="150"/>
      <c r="Y312" s="150"/>
      <c r="Z312" s="150"/>
      <c r="AA312" s="150"/>
      <c r="AB312" s="150"/>
      <c r="AC312" s="150"/>
      <c r="AD312" s="150"/>
      <c r="AE312" s="150" t="s">
        <v>115</v>
      </c>
      <c r="AF312" s="150">
        <v>0</v>
      </c>
      <c r="AG312" s="150"/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</row>
    <row r="313" spans="1:58" ht="22.5" outlineLevel="1" x14ac:dyDescent="0.2">
      <c r="A313" s="157"/>
      <c r="B313" s="158"/>
      <c r="C313" s="185" t="s">
        <v>289</v>
      </c>
      <c r="D313" s="160"/>
      <c r="E313" s="161">
        <v>8.2799999999999999E-2</v>
      </c>
      <c r="F313" s="159"/>
      <c r="G313" s="159"/>
      <c r="H313" s="159"/>
      <c r="I313" s="159"/>
      <c r="J313" s="159"/>
      <c r="K313" s="159"/>
      <c r="L313" s="159"/>
      <c r="M313" s="159"/>
      <c r="N313" s="159"/>
      <c r="O313" s="159"/>
      <c r="P313" s="159"/>
      <c r="Q313" s="159"/>
      <c r="R313" s="159"/>
      <c r="S313" s="159"/>
      <c r="T313" s="159"/>
      <c r="U313" s="159"/>
      <c r="V313" s="159"/>
      <c r="W313" s="150"/>
      <c r="X313" s="150"/>
      <c r="Y313" s="150"/>
      <c r="Z313" s="150"/>
      <c r="AA313" s="150"/>
      <c r="AB313" s="150"/>
      <c r="AC313" s="150"/>
      <c r="AD313" s="150"/>
      <c r="AE313" s="150" t="s">
        <v>115</v>
      </c>
      <c r="AF313" s="150">
        <v>0</v>
      </c>
      <c r="AG313" s="150"/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</row>
    <row r="314" spans="1:58" ht="22.5" outlineLevel="1" x14ac:dyDescent="0.2">
      <c r="A314" s="157"/>
      <c r="B314" s="158"/>
      <c r="C314" s="185" t="s">
        <v>290</v>
      </c>
      <c r="D314" s="160"/>
      <c r="E314" s="161">
        <v>1.9199999999999998E-2</v>
      </c>
      <c r="F314" s="159"/>
      <c r="G314" s="159"/>
      <c r="H314" s="159"/>
      <c r="I314" s="159"/>
      <c r="J314" s="159"/>
      <c r="K314" s="159"/>
      <c r="L314" s="159"/>
      <c r="M314" s="159"/>
      <c r="N314" s="159"/>
      <c r="O314" s="159"/>
      <c r="P314" s="159"/>
      <c r="Q314" s="159"/>
      <c r="R314" s="159"/>
      <c r="S314" s="159"/>
      <c r="T314" s="159"/>
      <c r="U314" s="159"/>
      <c r="V314" s="159"/>
      <c r="W314" s="150"/>
      <c r="X314" s="150"/>
      <c r="Y314" s="150"/>
      <c r="Z314" s="150"/>
      <c r="AA314" s="150"/>
      <c r="AB314" s="150"/>
      <c r="AC314" s="150"/>
      <c r="AD314" s="150"/>
      <c r="AE314" s="150" t="s">
        <v>115</v>
      </c>
      <c r="AF314" s="150">
        <v>0</v>
      </c>
      <c r="AG314" s="150"/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</row>
    <row r="315" spans="1:58" ht="22.5" outlineLevel="1" x14ac:dyDescent="0.2">
      <c r="A315" s="157"/>
      <c r="B315" s="158"/>
      <c r="C315" s="185" t="s">
        <v>291</v>
      </c>
      <c r="D315" s="160"/>
      <c r="E315" s="161">
        <v>0.12375</v>
      </c>
      <c r="F315" s="159"/>
      <c r="G315" s="159"/>
      <c r="H315" s="159"/>
      <c r="I315" s="159"/>
      <c r="J315" s="159"/>
      <c r="K315" s="159"/>
      <c r="L315" s="159"/>
      <c r="M315" s="159"/>
      <c r="N315" s="159"/>
      <c r="O315" s="159"/>
      <c r="P315" s="159"/>
      <c r="Q315" s="159"/>
      <c r="R315" s="159"/>
      <c r="S315" s="159"/>
      <c r="T315" s="159"/>
      <c r="U315" s="159"/>
      <c r="V315" s="159"/>
      <c r="W315" s="150"/>
      <c r="X315" s="150"/>
      <c r="Y315" s="150"/>
      <c r="Z315" s="150"/>
      <c r="AA315" s="150"/>
      <c r="AB315" s="150"/>
      <c r="AC315" s="150"/>
      <c r="AD315" s="150"/>
      <c r="AE315" s="150" t="s">
        <v>115</v>
      </c>
      <c r="AF315" s="150">
        <v>0</v>
      </c>
      <c r="AG315" s="150"/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</row>
    <row r="316" spans="1:58" ht="22.5" outlineLevel="1" x14ac:dyDescent="0.2">
      <c r="A316" s="157"/>
      <c r="B316" s="158"/>
      <c r="C316" s="185" t="s">
        <v>292</v>
      </c>
      <c r="D316" s="160"/>
      <c r="E316" s="161">
        <v>2.7E-2</v>
      </c>
      <c r="F316" s="159"/>
      <c r="G316" s="159"/>
      <c r="H316" s="159"/>
      <c r="I316" s="159"/>
      <c r="J316" s="159"/>
      <c r="K316" s="159"/>
      <c r="L316" s="159"/>
      <c r="M316" s="159"/>
      <c r="N316" s="159"/>
      <c r="O316" s="159"/>
      <c r="P316" s="159"/>
      <c r="Q316" s="159"/>
      <c r="R316" s="159"/>
      <c r="S316" s="159"/>
      <c r="T316" s="159"/>
      <c r="U316" s="159"/>
      <c r="V316" s="159"/>
      <c r="W316" s="150"/>
      <c r="X316" s="150"/>
      <c r="Y316" s="150"/>
      <c r="Z316" s="150"/>
      <c r="AA316" s="150"/>
      <c r="AB316" s="150"/>
      <c r="AC316" s="150"/>
      <c r="AD316" s="150"/>
      <c r="AE316" s="150" t="s">
        <v>115</v>
      </c>
      <c r="AF316" s="150">
        <v>0</v>
      </c>
      <c r="AG316" s="150"/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</row>
    <row r="317" spans="1:58" ht="22.5" outlineLevel="1" x14ac:dyDescent="0.2">
      <c r="A317" s="157"/>
      <c r="B317" s="158"/>
      <c r="C317" s="185" t="s">
        <v>293</v>
      </c>
      <c r="D317" s="160"/>
      <c r="E317" s="161">
        <v>2.7E-2</v>
      </c>
      <c r="F317" s="159"/>
      <c r="G317" s="159"/>
      <c r="H317" s="159"/>
      <c r="I317" s="159"/>
      <c r="J317" s="159"/>
      <c r="K317" s="159"/>
      <c r="L317" s="159"/>
      <c r="M317" s="159"/>
      <c r="N317" s="159"/>
      <c r="O317" s="159"/>
      <c r="P317" s="159"/>
      <c r="Q317" s="159"/>
      <c r="R317" s="159"/>
      <c r="S317" s="159"/>
      <c r="T317" s="159"/>
      <c r="U317" s="159"/>
      <c r="V317" s="159"/>
      <c r="W317" s="150"/>
      <c r="X317" s="150"/>
      <c r="Y317" s="150"/>
      <c r="Z317" s="150"/>
      <c r="AA317" s="150"/>
      <c r="AB317" s="150"/>
      <c r="AC317" s="150"/>
      <c r="AD317" s="150"/>
      <c r="AE317" s="150" t="s">
        <v>115</v>
      </c>
      <c r="AF317" s="150">
        <v>0</v>
      </c>
      <c r="AG317" s="150"/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</row>
    <row r="318" spans="1:58" ht="22.5" outlineLevel="1" x14ac:dyDescent="0.2">
      <c r="A318" s="157"/>
      <c r="B318" s="158"/>
      <c r="C318" s="185" t="s">
        <v>294</v>
      </c>
      <c r="D318" s="160"/>
      <c r="E318" s="161">
        <v>1.8749999999999999E-2</v>
      </c>
      <c r="F318" s="159"/>
      <c r="G318" s="159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0"/>
      <c r="X318" s="150"/>
      <c r="Y318" s="150"/>
      <c r="Z318" s="150"/>
      <c r="AA318" s="150"/>
      <c r="AB318" s="150"/>
      <c r="AC318" s="150"/>
      <c r="AD318" s="150"/>
      <c r="AE318" s="150" t="s">
        <v>115</v>
      </c>
      <c r="AF318" s="150">
        <v>0</v>
      </c>
      <c r="AG318" s="150"/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</row>
    <row r="319" spans="1:58" ht="22.5" outlineLevel="1" x14ac:dyDescent="0.2">
      <c r="A319" s="157"/>
      <c r="B319" s="158"/>
      <c r="C319" s="185" t="s">
        <v>295</v>
      </c>
      <c r="D319" s="160"/>
      <c r="E319" s="161">
        <v>1.8749999999999999E-2</v>
      </c>
      <c r="F319" s="159"/>
      <c r="G319" s="159"/>
      <c r="H319" s="159"/>
      <c r="I319" s="159"/>
      <c r="J319" s="159"/>
      <c r="K319" s="159"/>
      <c r="L319" s="159"/>
      <c r="M319" s="159"/>
      <c r="N319" s="159"/>
      <c r="O319" s="159"/>
      <c r="P319" s="159"/>
      <c r="Q319" s="159"/>
      <c r="R319" s="159"/>
      <c r="S319" s="159"/>
      <c r="T319" s="159"/>
      <c r="U319" s="159"/>
      <c r="V319" s="159"/>
      <c r="W319" s="150"/>
      <c r="X319" s="150"/>
      <c r="Y319" s="150"/>
      <c r="Z319" s="150"/>
      <c r="AA319" s="150"/>
      <c r="AB319" s="150"/>
      <c r="AC319" s="150"/>
      <c r="AD319" s="150"/>
      <c r="AE319" s="150" t="s">
        <v>115</v>
      </c>
      <c r="AF319" s="150">
        <v>0</v>
      </c>
      <c r="AG319" s="150"/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</row>
    <row r="320" spans="1:58" ht="22.5" outlineLevel="1" x14ac:dyDescent="0.2">
      <c r="A320" s="157"/>
      <c r="B320" s="158"/>
      <c r="C320" s="185" t="s">
        <v>296</v>
      </c>
      <c r="D320" s="160"/>
      <c r="E320" s="161">
        <v>0.06</v>
      </c>
      <c r="F320" s="159"/>
      <c r="G320" s="159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0"/>
      <c r="X320" s="150"/>
      <c r="Y320" s="150"/>
      <c r="Z320" s="150"/>
      <c r="AA320" s="150"/>
      <c r="AB320" s="150"/>
      <c r="AC320" s="150"/>
      <c r="AD320" s="150"/>
      <c r="AE320" s="150" t="s">
        <v>115</v>
      </c>
      <c r="AF320" s="150">
        <v>0</v>
      </c>
      <c r="AG320" s="150"/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</row>
    <row r="321" spans="1:58" ht="22.5" outlineLevel="1" x14ac:dyDescent="0.2">
      <c r="A321" s="157"/>
      <c r="B321" s="158"/>
      <c r="C321" s="185" t="s">
        <v>297</v>
      </c>
      <c r="D321" s="160"/>
      <c r="E321" s="161">
        <v>0.09</v>
      </c>
      <c r="F321" s="159"/>
      <c r="G321" s="159"/>
      <c r="H321" s="159"/>
      <c r="I321" s="159"/>
      <c r="J321" s="159"/>
      <c r="K321" s="159"/>
      <c r="L321" s="159"/>
      <c r="M321" s="159"/>
      <c r="N321" s="159"/>
      <c r="O321" s="159"/>
      <c r="P321" s="159"/>
      <c r="Q321" s="159"/>
      <c r="R321" s="159"/>
      <c r="S321" s="159"/>
      <c r="T321" s="159"/>
      <c r="U321" s="159"/>
      <c r="V321" s="159"/>
      <c r="W321" s="150"/>
      <c r="X321" s="150"/>
      <c r="Y321" s="150"/>
      <c r="Z321" s="150"/>
      <c r="AA321" s="150"/>
      <c r="AB321" s="150"/>
      <c r="AC321" s="150"/>
      <c r="AD321" s="150"/>
      <c r="AE321" s="150" t="s">
        <v>115</v>
      </c>
      <c r="AF321" s="150">
        <v>0</v>
      </c>
      <c r="AG321" s="150"/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</row>
    <row r="322" spans="1:58" ht="22.5" outlineLevel="1" x14ac:dyDescent="0.2">
      <c r="A322" s="157"/>
      <c r="B322" s="158"/>
      <c r="C322" s="185" t="s">
        <v>298</v>
      </c>
      <c r="D322" s="160"/>
      <c r="E322" s="161">
        <v>0.09</v>
      </c>
      <c r="F322" s="159"/>
      <c r="G322" s="159"/>
      <c r="H322" s="159"/>
      <c r="I322" s="159"/>
      <c r="J322" s="159"/>
      <c r="K322" s="159"/>
      <c r="L322" s="159"/>
      <c r="M322" s="159"/>
      <c r="N322" s="159"/>
      <c r="O322" s="159"/>
      <c r="P322" s="159"/>
      <c r="Q322" s="159"/>
      <c r="R322" s="159"/>
      <c r="S322" s="159"/>
      <c r="T322" s="159"/>
      <c r="U322" s="159"/>
      <c r="V322" s="159"/>
      <c r="W322" s="150"/>
      <c r="X322" s="150"/>
      <c r="Y322" s="150"/>
      <c r="Z322" s="150"/>
      <c r="AA322" s="150"/>
      <c r="AB322" s="150"/>
      <c r="AC322" s="150"/>
      <c r="AD322" s="150"/>
      <c r="AE322" s="150" t="s">
        <v>115</v>
      </c>
      <c r="AF322" s="150">
        <v>0</v>
      </c>
      <c r="AG322" s="150"/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</row>
    <row r="323" spans="1:58" ht="22.5" outlineLevel="1" x14ac:dyDescent="0.2">
      <c r="A323" s="157"/>
      <c r="B323" s="158"/>
      <c r="C323" s="185" t="s">
        <v>299</v>
      </c>
      <c r="D323" s="160"/>
      <c r="E323" s="161">
        <v>0.09</v>
      </c>
      <c r="F323" s="159"/>
      <c r="G323" s="159"/>
      <c r="H323" s="159"/>
      <c r="I323" s="159"/>
      <c r="J323" s="159"/>
      <c r="K323" s="159"/>
      <c r="L323" s="159"/>
      <c r="M323" s="159"/>
      <c r="N323" s="159"/>
      <c r="O323" s="159"/>
      <c r="P323" s="159"/>
      <c r="Q323" s="159"/>
      <c r="R323" s="159"/>
      <c r="S323" s="159"/>
      <c r="T323" s="159"/>
      <c r="U323" s="159"/>
      <c r="V323" s="159"/>
      <c r="W323" s="150"/>
      <c r="X323" s="150"/>
      <c r="Y323" s="150"/>
      <c r="Z323" s="150"/>
      <c r="AA323" s="150"/>
      <c r="AB323" s="150"/>
      <c r="AC323" s="150"/>
      <c r="AD323" s="150"/>
      <c r="AE323" s="150" t="s">
        <v>115</v>
      </c>
      <c r="AF323" s="150">
        <v>0</v>
      </c>
      <c r="AG323" s="150"/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</row>
    <row r="324" spans="1:58" ht="22.5" outlineLevel="1" x14ac:dyDescent="0.2">
      <c r="A324" s="157"/>
      <c r="B324" s="158"/>
      <c r="C324" s="185" t="s">
        <v>300</v>
      </c>
      <c r="D324" s="160"/>
      <c r="E324" s="161">
        <v>0.18</v>
      </c>
      <c r="F324" s="159"/>
      <c r="G324" s="159"/>
      <c r="H324" s="159"/>
      <c r="I324" s="159"/>
      <c r="J324" s="159"/>
      <c r="K324" s="159"/>
      <c r="L324" s="159"/>
      <c r="M324" s="159"/>
      <c r="N324" s="159"/>
      <c r="O324" s="159"/>
      <c r="P324" s="159"/>
      <c r="Q324" s="159"/>
      <c r="R324" s="159"/>
      <c r="S324" s="159"/>
      <c r="T324" s="159"/>
      <c r="U324" s="159"/>
      <c r="V324" s="159"/>
      <c r="W324" s="150"/>
      <c r="X324" s="150"/>
      <c r="Y324" s="150"/>
      <c r="Z324" s="150"/>
      <c r="AA324" s="150"/>
      <c r="AB324" s="150"/>
      <c r="AC324" s="150"/>
      <c r="AD324" s="150"/>
      <c r="AE324" s="150" t="s">
        <v>115</v>
      </c>
      <c r="AF324" s="150">
        <v>0</v>
      </c>
      <c r="AG324" s="150"/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</row>
    <row r="325" spans="1:58" ht="22.5" outlineLevel="1" x14ac:dyDescent="0.2">
      <c r="A325" s="157"/>
      <c r="B325" s="158"/>
      <c r="C325" s="185" t="s">
        <v>301</v>
      </c>
      <c r="D325" s="160"/>
      <c r="E325" s="161">
        <v>0.09</v>
      </c>
      <c r="F325" s="159"/>
      <c r="G325" s="159"/>
      <c r="H325" s="159"/>
      <c r="I325" s="159"/>
      <c r="J325" s="159"/>
      <c r="K325" s="159"/>
      <c r="L325" s="159"/>
      <c r="M325" s="159"/>
      <c r="N325" s="159"/>
      <c r="O325" s="159"/>
      <c r="P325" s="159"/>
      <c r="Q325" s="159"/>
      <c r="R325" s="159"/>
      <c r="S325" s="159"/>
      <c r="T325" s="159"/>
      <c r="U325" s="159"/>
      <c r="V325" s="159"/>
      <c r="W325" s="150"/>
      <c r="X325" s="150"/>
      <c r="Y325" s="150"/>
      <c r="Z325" s="150"/>
      <c r="AA325" s="150"/>
      <c r="AB325" s="150"/>
      <c r="AC325" s="150"/>
      <c r="AD325" s="150"/>
      <c r="AE325" s="150" t="s">
        <v>115</v>
      </c>
      <c r="AF325" s="150">
        <v>0</v>
      </c>
      <c r="AG325" s="150"/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</row>
    <row r="326" spans="1:58" ht="22.5" outlineLevel="1" x14ac:dyDescent="0.2">
      <c r="A326" s="157"/>
      <c r="B326" s="158"/>
      <c r="C326" s="185" t="s">
        <v>302</v>
      </c>
      <c r="D326" s="160"/>
      <c r="E326" s="161">
        <v>0.1938</v>
      </c>
      <c r="F326" s="159"/>
      <c r="G326" s="159"/>
      <c r="H326" s="159"/>
      <c r="I326" s="159"/>
      <c r="J326" s="159"/>
      <c r="K326" s="159"/>
      <c r="L326" s="159"/>
      <c r="M326" s="159"/>
      <c r="N326" s="159"/>
      <c r="O326" s="159"/>
      <c r="P326" s="159"/>
      <c r="Q326" s="159"/>
      <c r="R326" s="159"/>
      <c r="S326" s="159"/>
      <c r="T326" s="159"/>
      <c r="U326" s="159"/>
      <c r="V326" s="159"/>
      <c r="W326" s="150"/>
      <c r="X326" s="150"/>
      <c r="Y326" s="150"/>
      <c r="Z326" s="150"/>
      <c r="AA326" s="150"/>
      <c r="AB326" s="150"/>
      <c r="AC326" s="150"/>
      <c r="AD326" s="150"/>
      <c r="AE326" s="150" t="s">
        <v>115</v>
      </c>
      <c r="AF326" s="150">
        <v>0</v>
      </c>
      <c r="AG326" s="150"/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</row>
    <row r="327" spans="1:58" ht="22.5" outlineLevel="1" x14ac:dyDescent="0.2">
      <c r="A327" s="157"/>
      <c r="B327" s="158"/>
      <c r="C327" s="185" t="s">
        <v>303</v>
      </c>
      <c r="D327" s="160"/>
      <c r="E327" s="161">
        <v>0.1152</v>
      </c>
      <c r="F327" s="159"/>
      <c r="G327" s="159"/>
      <c r="H327" s="159"/>
      <c r="I327" s="159"/>
      <c r="J327" s="159"/>
      <c r="K327" s="159"/>
      <c r="L327" s="159"/>
      <c r="M327" s="159"/>
      <c r="N327" s="159"/>
      <c r="O327" s="159"/>
      <c r="P327" s="159"/>
      <c r="Q327" s="159"/>
      <c r="R327" s="159"/>
      <c r="S327" s="159"/>
      <c r="T327" s="159"/>
      <c r="U327" s="159"/>
      <c r="V327" s="159"/>
      <c r="W327" s="150"/>
      <c r="X327" s="150"/>
      <c r="Y327" s="150"/>
      <c r="Z327" s="150"/>
      <c r="AA327" s="150"/>
      <c r="AB327" s="150"/>
      <c r="AC327" s="150"/>
      <c r="AD327" s="150"/>
      <c r="AE327" s="150" t="s">
        <v>115</v>
      </c>
      <c r="AF327" s="150">
        <v>0</v>
      </c>
      <c r="AG327" s="150"/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</row>
    <row r="328" spans="1:58" ht="22.5" outlineLevel="1" x14ac:dyDescent="0.2">
      <c r="A328" s="157"/>
      <c r="B328" s="158"/>
      <c r="C328" s="185" t="s">
        <v>304</v>
      </c>
      <c r="D328" s="160"/>
      <c r="E328" s="161">
        <v>0.18</v>
      </c>
      <c r="F328" s="159"/>
      <c r="G328" s="159"/>
      <c r="H328" s="159"/>
      <c r="I328" s="159"/>
      <c r="J328" s="159"/>
      <c r="K328" s="159"/>
      <c r="L328" s="159"/>
      <c r="M328" s="159"/>
      <c r="N328" s="159"/>
      <c r="O328" s="159"/>
      <c r="P328" s="159"/>
      <c r="Q328" s="159"/>
      <c r="R328" s="159"/>
      <c r="S328" s="159"/>
      <c r="T328" s="159"/>
      <c r="U328" s="159"/>
      <c r="V328" s="159"/>
      <c r="W328" s="150"/>
      <c r="X328" s="150"/>
      <c r="Y328" s="150"/>
      <c r="Z328" s="150"/>
      <c r="AA328" s="150"/>
      <c r="AB328" s="150"/>
      <c r="AC328" s="150"/>
      <c r="AD328" s="150"/>
      <c r="AE328" s="150" t="s">
        <v>115</v>
      </c>
      <c r="AF328" s="150">
        <v>0</v>
      </c>
      <c r="AG328" s="150"/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</row>
    <row r="329" spans="1:58" ht="22.5" outlineLevel="1" x14ac:dyDescent="0.2">
      <c r="A329" s="157"/>
      <c r="B329" s="158"/>
      <c r="C329" s="185" t="s">
        <v>305</v>
      </c>
      <c r="D329" s="160"/>
      <c r="E329" s="161">
        <v>0.09</v>
      </c>
      <c r="F329" s="159"/>
      <c r="G329" s="159"/>
      <c r="H329" s="159"/>
      <c r="I329" s="159"/>
      <c r="J329" s="159"/>
      <c r="K329" s="159"/>
      <c r="L329" s="159"/>
      <c r="M329" s="159"/>
      <c r="N329" s="159"/>
      <c r="O329" s="159"/>
      <c r="P329" s="159"/>
      <c r="Q329" s="159"/>
      <c r="R329" s="159"/>
      <c r="S329" s="159"/>
      <c r="T329" s="159"/>
      <c r="U329" s="159"/>
      <c r="V329" s="159"/>
      <c r="W329" s="150"/>
      <c r="X329" s="150"/>
      <c r="Y329" s="150"/>
      <c r="Z329" s="150"/>
      <c r="AA329" s="150"/>
      <c r="AB329" s="150"/>
      <c r="AC329" s="150"/>
      <c r="AD329" s="150"/>
      <c r="AE329" s="150" t="s">
        <v>115</v>
      </c>
      <c r="AF329" s="150">
        <v>0</v>
      </c>
      <c r="AG329" s="150"/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</row>
    <row r="330" spans="1:58" ht="22.5" outlineLevel="1" x14ac:dyDescent="0.2">
      <c r="A330" s="157"/>
      <c r="B330" s="158"/>
      <c r="C330" s="185" t="s">
        <v>306</v>
      </c>
      <c r="D330" s="160"/>
      <c r="E330" s="161">
        <v>0.09</v>
      </c>
      <c r="F330" s="159"/>
      <c r="G330" s="159"/>
      <c r="H330" s="159"/>
      <c r="I330" s="159"/>
      <c r="J330" s="159"/>
      <c r="K330" s="159"/>
      <c r="L330" s="159"/>
      <c r="M330" s="159"/>
      <c r="N330" s="159"/>
      <c r="O330" s="159"/>
      <c r="P330" s="159"/>
      <c r="Q330" s="159"/>
      <c r="R330" s="159"/>
      <c r="S330" s="159"/>
      <c r="T330" s="159"/>
      <c r="U330" s="159"/>
      <c r="V330" s="159"/>
      <c r="W330" s="150"/>
      <c r="X330" s="150"/>
      <c r="Y330" s="150"/>
      <c r="Z330" s="150"/>
      <c r="AA330" s="150"/>
      <c r="AB330" s="150"/>
      <c r="AC330" s="150"/>
      <c r="AD330" s="150"/>
      <c r="AE330" s="150" t="s">
        <v>115</v>
      </c>
      <c r="AF330" s="150">
        <v>0</v>
      </c>
      <c r="AG330" s="150"/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</row>
    <row r="331" spans="1:58" ht="22.5" outlineLevel="1" x14ac:dyDescent="0.2">
      <c r="A331" s="157"/>
      <c r="B331" s="158"/>
      <c r="C331" s="185" t="s">
        <v>307</v>
      </c>
      <c r="D331" s="160"/>
      <c r="E331" s="161">
        <v>0.09</v>
      </c>
      <c r="F331" s="159"/>
      <c r="G331" s="159"/>
      <c r="H331" s="159"/>
      <c r="I331" s="159"/>
      <c r="J331" s="159"/>
      <c r="K331" s="159"/>
      <c r="L331" s="159"/>
      <c r="M331" s="159"/>
      <c r="N331" s="159"/>
      <c r="O331" s="159"/>
      <c r="P331" s="159"/>
      <c r="Q331" s="159"/>
      <c r="R331" s="159"/>
      <c r="S331" s="159"/>
      <c r="T331" s="159"/>
      <c r="U331" s="159"/>
      <c r="V331" s="159"/>
      <c r="W331" s="150"/>
      <c r="X331" s="150"/>
      <c r="Y331" s="150"/>
      <c r="Z331" s="150"/>
      <c r="AA331" s="150"/>
      <c r="AB331" s="150"/>
      <c r="AC331" s="150"/>
      <c r="AD331" s="150"/>
      <c r="AE331" s="150" t="s">
        <v>115</v>
      </c>
      <c r="AF331" s="150">
        <v>0</v>
      </c>
      <c r="AG331" s="150"/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</row>
    <row r="332" spans="1:58" ht="22.5" outlineLevel="1" x14ac:dyDescent="0.2">
      <c r="A332" s="157"/>
      <c r="B332" s="158"/>
      <c r="C332" s="185" t="s">
        <v>308</v>
      </c>
      <c r="D332" s="160"/>
      <c r="E332" s="161">
        <v>0.09</v>
      </c>
      <c r="F332" s="159"/>
      <c r="G332" s="159"/>
      <c r="H332" s="159"/>
      <c r="I332" s="159"/>
      <c r="J332" s="159"/>
      <c r="K332" s="159"/>
      <c r="L332" s="159"/>
      <c r="M332" s="159"/>
      <c r="N332" s="159"/>
      <c r="O332" s="159"/>
      <c r="P332" s="159"/>
      <c r="Q332" s="159"/>
      <c r="R332" s="159"/>
      <c r="S332" s="159"/>
      <c r="T332" s="159"/>
      <c r="U332" s="159"/>
      <c r="V332" s="159"/>
      <c r="W332" s="150"/>
      <c r="X332" s="150"/>
      <c r="Y332" s="150"/>
      <c r="Z332" s="150"/>
      <c r="AA332" s="150"/>
      <c r="AB332" s="150"/>
      <c r="AC332" s="150"/>
      <c r="AD332" s="150"/>
      <c r="AE332" s="150" t="s">
        <v>115</v>
      </c>
      <c r="AF332" s="150">
        <v>0</v>
      </c>
      <c r="AG332" s="150"/>
      <c r="AH332" s="150"/>
      <c r="AI332" s="150"/>
      <c r="AJ332" s="150"/>
      <c r="AK332" s="150"/>
      <c r="AL332" s="150"/>
      <c r="AM332" s="150"/>
      <c r="AN332" s="150"/>
      <c r="AO332" s="150"/>
      <c r="AP332" s="150"/>
      <c r="AQ332" s="150"/>
      <c r="AR332" s="150"/>
      <c r="AS332" s="150"/>
      <c r="AT332" s="150"/>
      <c r="AU332" s="150"/>
      <c r="AV332" s="150"/>
      <c r="AW332" s="150"/>
      <c r="AX332" s="150"/>
      <c r="AY332" s="150"/>
      <c r="AZ332" s="150"/>
      <c r="BA332" s="150"/>
      <c r="BB332" s="150"/>
      <c r="BC332" s="150"/>
      <c r="BD332" s="150"/>
      <c r="BE332" s="150"/>
      <c r="BF332" s="150"/>
    </row>
    <row r="333" spans="1:58" ht="22.5" outlineLevel="1" x14ac:dyDescent="0.2">
      <c r="A333" s="157"/>
      <c r="B333" s="158"/>
      <c r="C333" s="185" t="s">
        <v>309</v>
      </c>
      <c r="D333" s="160"/>
      <c r="E333" s="161">
        <v>0.1938</v>
      </c>
      <c r="F333" s="159"/>
      <c r="G333" s="159"/>
      <c r="H333" s="159"/>
      <c r="I333" s="159"/>
      <c r="J333" s="159"/>
      <c r="K333" s="159"/>
      <c r="L333" s="159"/>
      <c r="M333" s="159"/>
      <c r="N333" s="159"/>
      <c r="O333" s="159"/>
      <c r="P333" s="159"/>
      <c r="Q333" s="159"/>
      <c r="R333" s="159"/>
      <c r="S333" s="159"/>
      <c r="T333" s="159"/>
      <c r="U333" s="159"/>
      <c r="V333" s="159"/>
      <c r="W333" s="150"/>
      <c r="X333" s="150"/>
      <c r="Y333" s="150"/>
      <c r="Z333" s="150"/>
      <c r="AA333" s="150"/>
      <c r="AB333" s="150"/>
      <c r="AC333" s="150"/>
      <c r="AD333" s="150"/>
      <c r="AE333" s="150" t="s">
        <v>115</v>
      </c>
      <c r="AF333" s="150">
        <v>0</v>
      </c>
      <c r="AG333" s="150"/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</row>
    <row r="334" spans="1:58" ht="22.5" outlineLevel="1" x14ac:dyDescent="0.2">
      <c r="A334" s="157"/>
      <c r="B334" s="158"/>
      <c r="C334" s="185" t="s">
        <v>310</v>
      </c>
      <c r="D334" s="160"/>
      <c r="E334" s="161">
        <v>0.1152</v>
      </c>
      <c r="F334" s="159"/>
      <c r="G334" s="159"/>
      <c r="H334" s="159"/>
      <c r="I334" s="159"/>
      <c r="J334" s="159"/>
      <c r="K334" s="159"/>
      <c r="L334" s="159"/>
      <c r="M334" s="159"/>
      <c r="N334" s="159"/>
      <c r="O334" s="159"/>
      <c r="P334" s="159"/>
      <c r="Q334" s="159"/>
      <c r="R334" s="159"/>
      <c r="S334" s="159"/>
      <c r="T334" s="159"/>
      <c r="U334" s="159"/>
      <c r="V334" s="159"/>
      <c r="W334" s="150"/>
      <c r="X334" s="150"/>
      <c r="Y334" s="150"/>
      <c r="Z334" s="150"/>
      <c r="AA334" s="150"/>
      <c r="AB334" s="150"/>
      <c r="AC334" s="150"/>
      <c r="AD334" s="150"/>
      <c r="AE334" s="150" t="s">
        <v>115</v>
      </c>
      <c r="AF334" s="150">
        <v>0</v>
      </c>
      <c r="AG334" s="150"/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</row>
    <row r="335" spans="1:58" ht="22.5" outlineLevel="1" x14ac:dyDescent="0.2">
      <c r="A335" s="157"/>
      <c r="B335" s="158"/>
      <c r="C335" s="185" t="s">
        <v>311</v>
      </c>
      <c r="D335" s="160"/>
      <c r="E335" s="161">
        <v>0.13125000000000001</v>
      </c>
      <c r="F335" s="159"/>
      <c r="G335" s="159"/>
      <c r="H335" s="159"/>
      <c r="I335" s="159"/>
      <c r="J335" s="159"/>
      <c r="K335" s="159"/>
      <c r="L335" s="159"/>
      <c r="M335" s="159"/>
      <c r="N335" s="159"/>
      <c r="O335" s="159"/>
      <c r="P335" s="159"/>
      <c r="Q335" s="159"/>
      <c r="R335" s="159"/>
      <c r="S335" s="159"/>
      <c r="T335" s="159"/>
      <c r="U335" s="159"/>
      <c r="V335" s="159"/>
      <c r="W335" s="150"/>
      <c r="X335" s="150"/>
      <c r="Y335" s="150"/>
      <c r="Z335" s="150"/>
      <c r="AA335" s="150"/>
      <c r="AB335" s="150"/>
      <c r="AC335" s="150"/>
      <c r="AD335" s="150"/>
      <c r="AE335" s="150" t="s">
        <v>115</v>
      </c>
      <c r="AF335" s="150">
        <v>0</v>
      </c>
      <c r="AG335" s="150"/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</row>
    <row r="336" spans="1:58" ht="22.5" outlineLevel="1" x14ac:dyDescent="0.2">
      <c r="A336" s="157"/>
      <c r="B336" s="158"/>
      <c r="C336" s="185" t="s">
        <v>312</v>
      </c>
      <c r="D336" s="160"/>
      <c r="E336" s="161">
        <v>5.6250000000000001E-2</v>
      </c>
      <c r="F336" s="159"/>
      <c r="G336" s="159"/>
      <c r="H336" s="159"/>
      <c r="I336" s="159"/>
      <c r="J336" s="159"/>
      <c r="K336" s="159"/>
      <c r="L336" s="159"/>
      <c r="M336" s="159"/>
      <c r="N336" s="159"/>
      <c r="O336" s="159"/>
      <c r="P336" s="159"/>
      <c r="Q336" s="159"/>
      <c r="R336" s="159"/>
      <c r="S336" s="159"/>
      <c r="T336" s="159"/>
      <c r="U336" s="159"/>
      <c r="V336" s="159"/>
      <c r="W336" s="150"/>
      <c r="X336" s="150"/>
      <c r="Y336" s="150"/>
      <c r="Z336" s="150"/>
      <c r="AA336" s="150"/>
      <c r="AB336" s="150"/>
      <c r="AC336" s="150"/>
      <c r="AD336" s="150"/>
      <c r="AE336" s="150" t="s">
        <v>115</v>
      </c>
      <c r="AF336" s="150">
        <v>0</v>
      </c>
      <c r="AG336" s="150"/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</row>
    <row r="337" spans="1:58" ht="22.5" outlineLevel="1" x14ac:dyDescent="0.2">
      <c r="A337" s="157"/>
      <c r="B337" s="158"/>
      <c r="C337" s="185" t="s">
        <v>313</v>
      </c>
      <c r="D337" s="160"/>
      <c r="E337" s="161">
        <v>3.7499999999999999E-2</v>
      </c>
      <c r="F337" s="159"/>
      <c r="G337" s="159"/>
      <c r="H337" s="159"/>
      <c r="I337" s="159"/>
      <c r="J337" s="159"/>
      <c r="K337" s="159"/>
      <c r="L337" s="159"/>
      <c r="M337" s="159"/>
      <c r="N337" s="159"/>
      <c r="O337" s="159"/>
      <c r="P337" s="159"/>
      <c r="Q337" s="159"/>
      <c r="R337" s="159"/>
      <c r="S337" s="159"/>
      <c r="T337" s="159"/>
      <c r="U337" s="159"/>
      <c r="V337" s="159"/>
      <c r="W337" s="150"/>
      <c r="X337" s="150"/>
      <c r="Y337" s="150"/>
      <c r="Z337" s="150"/>
      <c r="AA337" s="150"/>
      <c r="AB337" s="150"/>
      <c r="AC337" s="150"/>
      <c r="AD337" s="150"/>
      <c r="AE337" s="150" t="s">
        <v>115</v>
      </c>
      <c r="AF337" s="150">
        <v>0</v>
      </c>
      <c r="AG337" s="150"/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</row>
    <row r="338" spans="1:58" ht="22.5" outlineLevel="1" x14ac:dyDescent="0.2">
      <c r="A338" s="157"/>
      <c r="B338" s="158"/>
      <c r="C338" s="185" t="s">
        <v>314</v>
      </c>
      <c r="D338" s="160"/>
      <c r="E338" s="161">
        <v>6.4799999999999996E-2</v>
      </c>
      <c r="F338" s="159"/>
      <c r="G338" s="159"/>
      <c r="H338" s="159"/>
      <c r="I338" s="159"/>
      <c r="J338" s="159"/>
      <c r="K338" s="159"/>
      <c r="L338" s="159"/>
      <c r="M338" s="159"/>
      <c r="N338" s="159"/>
      <c r="O338" s="159"/>
      <c r="P338" s="159"/>
      <c r="Q338" s="159"/>
      <c r="R338" s="159"/>
      <c r="S338" s="159"/>
      <c r="T338" s="159"/>
      <c r="U338" s="159"/>
      <c r="V338" s="159"/>
      <c r="W338" s="150"/>
      <c r="X338" s="150"/>
      <c r="Y338" s="150"/>
      <c r="Z338" s="150"/>
      <c r="AA338" s="150"/>
      <c r="AB338" s="150"/>
      <c r="AC338" s="150"/>
      <c r="AD338" s="150"/>
      <c r="AE338" s="150" t="s">
        <v>115</v>
      </c>
      <c r="AF338" s="150">
        <v>0</v>
      </c>
      <c r="AG338" s="150"/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</row>
    <row r="339" spans="1:58" ht="22.5" outlineLevel="1" x14ac:dyDescent="0.2">
      <c r="A339" s="157"/>
      <c r="B339" s="158"/>
      <c r="C339" s="185" t="s">
        <v>315</v>
      </c>
      <c r="D339" s="160"/>
      <c r="E339" s="161">
        <v>5.5800000000000002E-2</v>
      </c>
      <c r="F339" s="159"/>
      <c r="G339" s="159"/>
      <c r="H339" s="159"/>
      <c r="I339" s="159"/>
      <c r="J339" s="159"/>
      <c r="K339" s="159"/>
      <c r="L339" s="159"/>
      <c r="M339" s="159"/>
      <c r="N339" s="159"/>
      <c r="O339" s="159"/>
      <c r="P339" s="159"/>
      <c r="Q339" s="159"/>
      <c r="R339" s="159"/>
      <c r="S339" s="159"/>
      <c r="T339" s="159"/>
      <c r="U339" s="159"/>
      <c r="V339" s="159"/>
      <c r="W339" s="150"/>
      <c r="X339" s="150"/>
      <c r="Y339" s="150"/>
      <c r="Z339" s="150"/>
      <c r="AA339" s="150"/>
      <c r="AB339" s="150"/>
      <c r="AC339" s="150"/>
      <c r="AD339" s="150"/>
      <c r="AE339" s="150" t="s">
        <v>115</v>
      </c>
      <c r="AF339" s="150">
        <v>0</v>
      </c>
      <c r="AG339" s="150"/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</row>
    <row r="340" spans="1:58" ht="22.5" outlineLevel="1" x14ac:dyDescent="0.2">
      <c r="A340" s="157"/>
      <c r="B340" s="158"/>
      <c r="C340" s="185" t="s">
        <v>316</v>
      </c>
      <c r="D340" s="160"/>
      <c r="E340" s="161">
        <v>5.5800000000000002E-2</v>
      </c>
      <c r="F340" s="159"/>
      <c r="G340" s="159"/>
      <c r="H340" s="159"/>
      <c r="I340" s="159"/>
      <c r="J340" s="159"/>
      <c r="K340" s="159"/>
      <c r="L340" s="159"/>
      <c r="M340" s="159"/>
      <c r="N340" s="159"/>
      <c r="O340" s="159"/>
      <c r="P340" s="159"/>
      <c r="Q340" s="159"/>
      <c r="R340" s="159"/>
      <c r="S340" s="159"/>
      <c r="T340" s="159"/>
      <c r="U340" s="159"/>
      <c r="V340" s="159"/>
      <c r="W340" s="150"/>
      <c r="X340" s="150"/>
      <c r="Y340" s="150"/>
      <c r="Z340" s="150"/>
      <c r="AA340" s="150"/>
      <c r="AB340" s="150"/>
      <c r="AC340" s="150"/>
      <c r="AD340" s="150"/>
      <c r="AE340" s="150" t="s">
        <v>115</v>
      </c>
      <c r="AF340" s="150">
        <v>0</v>
      </c>
      <c r="AG340" s="150"/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</row>
    <row r="341" spans="1:58" ht="22.5" outlineLevel="1" x14ac:dyDescent="0.2">
      <c r="A341" s="157"/>
      <c r="B341" s="158"/>
      <c r="C341" s="185" t="s">
        <v>317</v>
      </c>
      <c r="D341" s="160"/>
      <c r="E341" s="161">
        <v>5.2200000000000003E-2</v>
      </c>
      <c r="F341" s="159"/>
      <c r="G341" s="159"/>
      <c r="H341" s="159"/>
      <c r="I341" s="159"/>
      <c r="J341" s="159"/>
      <c r="K341" s="159"/>
      <c r="L341" s="159"/>
      <c r="M341" s="159"/>
      <c r="N341" s="159"/>
      <c r="O341" s="159"/>
      <c r="P341" s="159"/>
      <c r="Q341" s="159"/>
      <c r="R341" s="159"/>
      <c r="S341" s="159"/>
      <c r="T341" s="159"/>
      <c r="U341" s="159"/>
      <c r="V341" s="159"/>
      <c r="W341" s="150"/>
      <c r="X341" s="150"/>
      <c r="Y341" s="150"/>
      <c r="Z341" s="150"/>
      <c r="AA341" s="150"/>
      <c r="AB341" s="150"/>
      <c r="AC341" s="150"/>
      <c r="AD341" s="150"/>
      <c r="AE341" s="150" t="s">
        <v>115</v>
      </c>
      <c r="AF341" s="150">
        <v>0</v>
      </c>
      <c r="AG341" s="150"/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</row>
    <row r="342" spans="1:58" ht="22.5" outlineLevel="1" x14ac:dyDescent="0.2">
      <c r="A342" s="157"/>
      <c r="B342" s="158"/>
      <c r="C342" s="185" t="s">
        <v>318</v>
      </c>
      <c r="D342" s="160"/>
      <c r="E342" s="161">
        <v>5.7599999999999998E-2</v>
      </c>
      <c r="F342" s="159"/>
      <c r="G342" s="159"/>
      <c r="H342" s="159"/>
      <c r="I342" s="159"/>
      <c r="J342" s="159"/>
      <c r="K342" s="159"/>
      <c r="L342" s="159"/>
      <c r="M342" s="159"/>
      <c r="N342" s="159"/>
      <c r="O342" s="159"/>
      <c r="P342" s="159"/>
      <c r="Q342" s="159"/>
      <c r="R342" s="159"/>
      <c r="S342" s="159"/>
      <c r="T342" s="159"/>
      <c r="U342" s="159"/>
      <c r="V342" s="159"/>
      <c r="W342" s="150"/>
      <c r="X342" s="150"/>
      <c r="Y342" s="150"/>
      <c r="Z342" s="150"/>
      <c r="AA342" s="150"/>
      <c r="AB342" s="150"/>
      <c r="AC342" s="150"/>
      <c r="AD342" s="150"/>
      <c r="AE342" s="150" t="s">
        <v>115</v>
      </c>
      <c r="AF342" s="150">
        <v>0</v>
      </c>
      <c r="AG342" s="150"/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</row>
    <row r="343" spans="1:58" ht="22.5" outlineLevel="1" x14ac:dyDescent="0.2">
      <c r="A343" s="157"/>
      <c r="B343" s="158"/>
      <c r="C343" s="185" t="s">
        <v>319</v>
      </c>
      <c r="D343" s="160"/>
      <c r="E343" s="161">
        <v>5.6250000000000001E-2</v>
      </c>
      <c r="F343" s="159"/>
      <c r="G343" s="159"/>
      <c r="H343" s="159"/>
      <c r="I343" s="159"/>
      <c r="J343" s="159"/>
      <c r="K343" s="159"/>
      <c r="L343" s="159"/>
      <c r="M343" s="159"/>
      <c r="N343" s="159"/>
      <c r="O343" s="159"/>
      <c r="P343" s="159"/>
      <c r="Q343" s="159"/>
      <c r="R343" s="159"/>
      <c r="S343" s="159"/>
      <c r="T343" s="159"/>
      <c r="U343" s="159"/>
      <c r="V343" s="159"/>
      <c r="W343" s="150"/>
      <c r="X343" s="150"/>
      <c r="Y343" s="150"/>
      <c r="Z343" s="150"/>
      <c r="AA343" s="150"/>
      <c r="AB343" s="150"/>
      <c r="AC343" s="150"/>
      <c r="AD343" s="150"/>
      <c r="AE343" s="150" t="s">
        <v>115</v>
      </c>
      <c r="AF343" s="150">
        <v>0</v>
      </c>
      <c r="AG343" s="150"/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</row>
    <row r="344" spans="1:58" ht="22.5" outlineLevel="1" x14ac:dyDescent="0.2">
      <c r="A344" s="157"/>
      <c r="B344" s="158"/>
      <c r="C344" s="185" t="s">
        <v>320</v>
      </c>
      <c r="D344" s="160"/>
      <c r="E344" s="161">
        <v>5.6250000000000001E-2</v>
      </c>
      <c r="F344" s="159"/>
      <c r="G344" s="159"/>
      <c r="H344" s="159"/>
      <c r="I344" s="159"/>
      <c r="J344" s="159"/>
      <c r="K344" s="159"/>
      <c r="L344" s="159"/>
      <c r="M344" s="159"/>
      <c r="N344" s="159"/>
      <c r="O344" s="159"/>
      <c r="P344" s="159"/>
      <c r="Q344" s="159"/>
      <c r="R344" s="159"/>
      <c r="S344" s="159"/>
      <c r="T344" s="159"/>
      <c r="U344" s="159"/>
      <c r="V344" s="159"/>
      <c r="W344" s="150"/>
      <c r="X344" s="150"/>
      <c r="Y344" s="150"/>
      <c r="Z344" s="150"/>
      <c r="AA344" s="150"/>
      <c r="AB344" s="150"/>
      <c r="AC344" s="150"/>
      <c r="AD344" s="150"/>
      <c r="AE344" s="150" t="s">
        <v>115</v>
      </c>
      <c r="AF344" s="150">
        <v>0</v>
      </c>
      <c r="AG344" s="150"/>
      <c r="AH344" s="150"/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</row>
    <row r="345" spans="1:58" ht="22.5" outlineLevel="1" x14ac:dyDescent="0.2">
      <c r="A345" s="157"/>
      <c r="B345" s="158"/>
      <c r="C345" s="185" t="s">
        <v>321</v>
      </c>
      <c r="D345" s="160"/>
      <c r="E345" s="161">
        <v>5.6250000000000001E-2</v>
      </c>
      <c r="F345" s="159"/>
      <c r="G345" s="159"/>
      <c r="H345" s="159"/>
      <c r="I345" s="159"/>
      <c r="J345" s="159"/>
      <c r="K345" s="159"/>
      <c r="L345" s="159"/>
      <c r="M345" s="159"/>
      <c r="N345" s="159"/>
      <c r="O345" s="159"/>
      <c r="P345" s="159"/>
      <c r="Q345" s="159"/>
      <c r="R345" s="159"/>
      <c r="S345" s="159"/>
      <c r="T345" s="159"/>
      <c r="U345" s="159"/>
      <c r="V345" s="159"/>
      <c r="W345" s="150"/>
      <c r="X345" s="150"/>
      <c r="Y345" s="150"/>
      <c r="Z345" s="150"/>
      <c r="AA345" s="150"/>
      <c r="AB345" s="150"/>
      <c r="AC345" s="150"/>
      <c r="AD345" s="150"/>
      <c r="AE345" s="150" t="s">
        <v>115</v>
      </c>
      <c r="AF345" s="150">
        <v>0</v>
      </c>
      <c r="AG345" s="150"/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</row>
    <row r="346" spans="1:58" ht="22.5" outlineLevel="1" x14ac:dyDescent="0.2">
      <c r="A346" s="157"/>
      <c r="B346" s="158"/>
      <c r="C346" s="185" t="s">
        <v>322</v>
      </c>
      <c r="D346" s="160"/>
      <c r="E346" s="161">
        <v>5.6250000000000001E-2</v>
      </c>
      <c r="F346" s="159"/>
      <c r="G346" s="159"/>
      <c r="H346" s="159"/>
      <c r="I346" s="159"/>
      <c r="J346" s="159"/>
      <c r="K346" s="159"/>
      <c r="L346" s="159"/>
      <c r="M346" s="159"/>
      <c r="N346" s="159"/>
      <c r="O346" s="159"/>
      <c r="P346" s="159"/>
      <c r="Q346" s="159"/>
      <c r="R346" s="159"/>
      <c r="S346" s="159"/>
      <c r="T346" s="159"/>
      <c r="U346" s="159"/>
      <c r="V346" s="159"/>
      <c r="W346" s="150"/>
      <c r="X346" s="150"/>
      <c r="Y346" s="150"/>
      <c r="Z346" s="150"/>
      <c r="AA346" s="150"/>
      <c r="AB346" s="150"/>
      <c r="AC346" s="150"/>
      <c r="AD346" s="150"/>
      <c r="AE346" s="150" t="s">
        <v>115</v>
      </c>
      <c r="AF346" s="150">
        <v>0</v>
      </c>
      <c r="AG346" s="150"/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</row>
    <row r="347" spans="1:58" ht="22.5" outlineLevel="1" x14ac:dyDescent="0.2">
      <c r="A347" s="157"/>
      <c r="B347" s="158"/>
      <c r="C347" s="185" t="s">
        <v>323</v>
      </c>
      <c r="D347" s="160"/>
      <c r="E347" s="161">
        <v>1.7999999999999999E-2</v>
      </c>
      <c r="F347" s="159"/>
      <c r="G347" s="159"/>
      <c r="H347" s="159"/>
      <c r="I347" s="159"/>
      <c r="J347" s="159"/>
      <c r="K347" s="159"/>
      <c r="L347" s="159"/>
      <c r="M347" s="159"/>
      <c r="N347" s="159"/>
      <c r="O347" s="159"/>
      <c r="P347" s="159"/>
      <c r="Q347" s="159"/>
      <c r="R347" s="159"/>
      <c r="S347" s="159"/>
      <c r="T347" s="159"/>
      <c r="U347" s="159"/>
      <c r="V347" s="159"/>
      <c r="W347" s="150"/>
      <c r="X347" s="150"/>
      <c r="Y347" s="150"/>
      <c r="Z347" s="150"/>
      <c r="AA347" s="150"/>
      <c r="AB347" s="150"/>
      <c r="AC347" s="150"/>
      <c r="AD347" s="150"/>
      <c r="AE347" s="150" t="s">
        <v>115</v>
      </c>
      <c r="AF347" s="150">
        <v>0</v>
      </c>
      <c r="AG347" s="150"/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</row>
    <row r="348" spans="1:58" ht="22.5" outlineLevel="1" x14ac:dyDescent="0.2">
      <c r="A348" s="157"/>
      <c r="B348" s="158"/>
      <c r="C348" s="185" t="s">
        <v>324</v>
      </c>
      <c r="D348" s="160"/>
      <c r="E348" s="161">
        <v>5.6250000000000001E-2</v>
      </c>
      <c r="F348" s="159"/>
      <c r="G348" s="159"/>
      <c r="H348" s="159"/>
      <c r="I348" s="159"/>
      <c r="J348" s="159"/>
      <c r="K348" s="159"/>
      <c r="L348" s="159"/>
      <c r="M348" s="159"/>
      <c r="N348" s="159"/>
      <c r="O348" s="159"/>
      <c r="P348" s="159"/>
      <c r="Q348" s="159"/>
      <c r="R348" s="159"/>
      <c r="S348" s="159"/>
      <c r="T348" s="159"/>
      <c r="U348" s="159"/>
      <c r="V348" s="159"/>
      <c r="W348" s="150"/>
      <c r="X348" s="150"/>
      <c r="Y348" s="150"/>
      <c r="Z348" s="150"/>
      <c r="AA348" s="150"/>
      <c r="AB348" s="150"/>
      <c r="AC348" s="150"/>
      <c r="AD348" s="150"/>
      <c r="AE348" s="150" t="s">
        <v>115</v>
      </c>
      <c r="AF348" s="150">
        <v>0</v>
      </c>
      <c r="AG348" s="150"/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</row>
    <row r="349" spans="1:58" ht="22.5" outlineLevel="1" x14ac:dyDescent="0.2">
      <c r="A349" s="157"/>
      <c r="B349" s="158"/>
      <c r="C349" s="185" t="s">
        <v>325</v>
      </c>
      <c r="D349" s="160"/>
      <c r="E349" s="161">
        <v>3.7499999999999999E-2</v>
      </c>
      <c r="F349" s="159"/>
      <c r="G349" s="159"/>
      <c r="H349" s="159"/>
      <c r="I349" s="159"/>
      <c r="J349" s="159"/>
      <c r="K349" s="159"/>
      <c r="L349" s="159"/>
      <c r="M349" s="159"/>
      <c r="N349" s="159"/>
      <c r="O349" s="159"/>
      <c r="P349" s="159"/>
      <c r="Q349" s="159"/>
      <c r="R349" s="159"/>
      <c r="S349" s="159"/>
      <c r="T349" s="159"/>
      <c r="U349" s="159"/>
      <c r="V349" s="159"/>
      <c r="W349" s="150"/>
      <c r="X349" s="150"/>
      <c r="Y349" s="150"/>
      <c r="Z349" s="150"/>
      <c r="AA349" s="150"/>
      <c r="AB349" s="150"/>
      <c r="AC349" s="150"/>
      <c r="AD349" s="150"/>
      <c r="AE349" s="150" t="s">
        <v>115</v>
      </c>
      <c r="AF349" s="150">
        <v>0</v>
      </c>
      <c r="AG349" s="150"/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</row>
    <row r="350" spans="1:58" ht="22.5" outlineLevel="1" x14ac:dyDescent="0.2">
      <c r="A350" s="157"/>
      <c r="B350" s="158"/>
      <c r="C350" s="185" t="s">
        <v>326</v>
      </c>
      <c r="D350" s="160"/>
      <c r="E350" s="161">
        <v>0.09</v>
      </c>
      <c r="F350" s="159"/>
      <c r="G350" s="159"/>
      <c r="H350" s="159"/>
      <c r="I350" s="159"/>
      <c r="J350" s="159"/>
      <c r="K350" s="159"/>
      <c r="L350" s="159"/>
      <c r="M350" s="159"/>
      <c r="N350" s="159"/>
      <c r="O350" s="159"/>
      <c r="P350" s="159"/>
      <c r="Q350" s="159"/>
      <c r="R350" s="159"/>
      <c r="S350" s="159"/>
      <c r="T350" s="159"/>
      <c r="U350" s="159"/>
      <c r="V350" s="159"/>
      <c r="W350" s="150"/>
      <c r="X350" s="150"/>
      <c r="Y350" s="150"/>
      <c r="Z350" s="150"/>
      <c r="AA350" s="150"/>
      <c r="AB350" s="150"/>
      <c r="AC350" s="150"/>
      <c r="AD350" s="150"/>
      <c r="AE350" s="150" t="s">
        <v>115</v>
      </c>
      <c r="AF350" s="150">
        <v>0</v>
      </c>
      <c r="AG350" s="150"/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</row>
    <row r="351" spans="1:58" ht="22.5" outlineLevel="1" x14ac:dyDescent="0.2">
      <c r="A351" s="157"/>
      <c r="B351" s="158"/>
      <c r="C351" s="185" t="s">
        <v>327</v>
      </c>
      <c r="D351" s="160"/>
      <c r="E351" s="161">
        <v>7.4999999999999997E-2</v>
      </c>
      <c r="F351" s="159"/>
      <c r="G351" s="159"/>
      <c r="H351" s="159"/>
      <c r="I351" s="159"/>
      <c r="J351" s="159"/>
      <c r="K351" s="159"/>
      <c r="L351" s="159"/>
      <c r="M351" s="159"/>
      <c r="N351" s="159"/>
      <c r="O351" s="159"/>
      <c r="P351" s="159"/>
      <c r="Q351" s="159"/>
      <c r="R351" s="159"/>
      <c r="S351" s="159"/>
      <c r="T351" s="159"/>
      <c r="U351" s="159"/>
      <c r="V351" s="159"/>
      <c r="W351" s="150"/>
      <c r="X351" s="150"/>
      <c r="Y351" s="150"/>
      <c r="Z351" s="150"/>
      <c r="AA351" s="150"/>
      <c r="AB351" s="150"/>
      <c r="AC351" s="150"/>
      <c r="AD351" s="150"/>
      <c r="AE351" s="150" t="s">
        <v>115</v>
      </c>
      <c r="AF351" s="150">
        <v>0</v>
      </c>
      <c r="AG351" s="150"/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</row>
    <row r="352" spans="1:58" ht="22.5" outlineLevel="1" x14ac:dyDescent="0.2">
      <c r="A352" s="157"/>
      <c r="B352" s="158"/>
      <c r="C352" s="185" t="s">
        <v>328</v>
      </c>
      <c r="D352" s="160"/>
      <c r="E352" s="161">
        <v>5.6250000000000001E-2</v>
      </c>
      <c r="F352" s="159"/>
      <c r="G352" s="159"/>
      <c r="H352" s="159"/>
      <c r="I352" s="159"/>
      <c r="J352" s="159"/>
      <c r="K352" s="159"/>
      <c r="L352" s="159"/>
      <c r="M352" s="159"/>
      <c r="N352" s="159"/>
      <c r="O352" s="159"/>
      <c r="P352" s="159"/>
      <c r="Q352" s="159"/>
      <c r="R352" s="159"/>
      <c r="S352" s="159"/>
      <c r="T352" s="159"/>
      <c r="U352" s="159"/>
      <c r="V352" s="159"/>
      <c r="W352" s="150"/>
      <c r="X352" s="150"/>
      <c r="Y352" s="150"/>
      <c r="Z352" s="150"/>
      <c r="AA352" s="150"/>
      <c r="AB352" s="150"/>
      <c r="AC352" s="150"/>
      <c r="AD352" s="150"/>
      <c r="AE352" s="150" t="s">
        <v>115</v>
      </c>
      <c r="AF352" s="150">
        <v>0</v>
      </c>
      <c r="AG352" s="150"/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</row>
    <row r="353" spans="1:58" ht="22.5" outlineLevel="1" x14ac:dyDescent="0.2">
      <c r="A353" s="157"/>
      <c r="B353" s="158"/>
      <c r="C353" s="185" t="s">
        <v>329</v>
      </c>
      <c r="D353" s="160"/>
      <c r="E353" s="161">
        <v>5.6250000000000001E-2</v>
      </c>
      <c r="F353" s="159"/>
      <c r="G353" s="159"/>
      <c r="H353" s="159"/>
      <c r="I353" s="159"/>
      <c r="J353" s="159"/>
      <c r="K353" s="159"/>
      <c r="L353" s="159"/>
      <c r="M353" s="159"/>
      <c r="N353" s="159"/>
      <c r="O353" s="159"/>
      <c r="P353" s="159"/>
      <c r="Q353" s="159"/>
      <c r="R353" s="159"/>
      <c r="S353" s="159"/>
      <c r="T353" s="159"/>
      <c r="U353" s="159"/>
      <c r="V353" s="159"/>
      <c r="W353" s="150"/>
      <c r="X353" s="150"/>
      <c r="Y353" s="150"/>
      <c r="Z353" s="150"/>
      <c r="AA353" s="150"/>
      <c r="AB353" s="150"/>
      <c r="AC353" s="150"/>
      <c r="AD353" s="150"/>
      <c r="AE353" s="150" t="s">
        <v>115</v>
      </c>
      <c r="AF353" s="150">
        <v>0</v>
      </c>
      <c r="AG353" s="150"/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</row>
    <row r="354" spans="1:58" ht="22.5" outlineLevel="1" x14ac:dyDescent="0.2">
      <c r="A354" s="157"/>
      <c r="B354" s="158"/>
      <c r="C354" s="185" t="s">
        <v>330</v>
      </c>
      <c r="D354" s="160"/>
      <c r="E354" s="161">
        <v>5.6250000000000001E-2</v>
      </c>
      <c r="F354" s="159"/>
      <c r="G354" s="159"/>
      <c r="H354" s="159"/>
      <c r="I354" s="159"/>
      <c r="J354" s="159"/>
      <c r="K354" s="159"/>
      <c r="L354" s="159"/>
      <c r="M354" s="159"/>
      <c r="N354" s="159"/>
      <c r="O354" s="159"/>
      <c r="P354" s="159"/>
      <c r="Q354" s="159"/>
      <c r="R354" s="159"/>
      <c r="S354" s="159"/>
      <c r="T354" s="159"/>
      <c r="U354" s="159"/>
      <c r="V354" s="159"/>
      <c r="W354" s="150"/>
      <c r="X354" s="150"/>
      <c r="Y354" s="150"/>
      <c r="Z354" s="150"/>
      <c r="AA354" s="150"/>
      <c r="AB354" s="150"/>
      <c r="AC354" s="150"/>
      <c r="AD354" s="150"/>
      <c r="AE354" s="150" t="s">
        <v>115</v>
      </c>
      <c r="AF354" s="150">
        <v>0</v>
      </c>
      <c r="AG354" s="150"/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</row>
    <row r="355" spans="1:58" ht="22.5" outlineLevel="1" x14ac:dyDescent="0.2">
      <c r="A355" s="157"/>
      <c r="B355" s="158"/>
      <c r="C355" s="185" t="s">
        <v>331</v>
      </c>
      <c r="D355" s="160"/>
      <c r="E355" s="161">
        <v>5.6250000000000001E-2</v>
      </c>
      <c r="F355" s="159"/>
      <c r="G355" s="159"/>
      <c r="H355" s="159"/>
      <c r="I355" s="159"/>
      <c r="J355" s="159"/>
      <c r="K355" s="159"/>
      <c r="L355" s="159"/>
      <c r="M355" s="159"/>
      <c r="N355" s="159"/>
      <c r="O355" s="159"/>
      <c r="P355" s="159"/>
      <c r="Q355" s="159"/>
      <c r="R355" s="159"/>
      <c r="S355" s="159"/>
      <c r="T355" s="159"/>
      <c r="U355" s="159"/>
      <c r="V355" s="159"/>
      <c r="W355" s="150"/>
      <c r="X355" s="150"/>
      <c r="Y355" s="150"/>
      <c r="Z355" s="150"/>
      <c r="AA355" s="150"/>
      <c r="AB355" s="150"/>
      <c r="AC355" s="150"/>
      <c r="AD355" s="150"/>
      <c r="AE355" s="150" t="s">
        <v>115</v>
      </c>
      <c r="AF355" s="150">
        <v>0</v>
      </c>
      <c r="AG355" s="150"/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</row>
    <row r="356" spans="1:58" ht="22.5" outlineLevel="1" x14ac:dyDescent="0.2">
      <c r="A356" s="157"/>
      <c r="B356" s="158"/>
      <c r="C356" s="185" t="s">
        <v>332</v>
      </c>
      <c r="D356" s="160"/>
      <c r="E356" s="161">
        <v>0.1953</v>
      </c>
      <c r="F356" s="159"/>
      <c r="G356" s="159"/>
      <c r="H356" s="159"/>
      <c r="I356" s="159"/>
      <c r="J356" s="159"/>
      <c r="K356" s="159"/>
      <c r="L356" s="159"/>
      <c r="M356" s="159"/>
      <c r="N356" s="159"/>
      <c r="O356" s="159"/>
      <c r="P356" s="159"/>
      <c r="Q356" s="159"/>
      <c r="R356" s="159"/>
      <c r="S356" s="159"/>
      <c r="T356" s="159"/>
      <c r="U356" s="159"/>
      <c r="V356" s="159"/>
      <c r="W356" s="150"/>
      <c r="X356" s="150"/>
      <c r="Y356" s="150"/>
      <c r="Z356" s="150"/>
      <c r="AA356" s="150"/>
      <c r="AB356" s="150"/>
      <c r="AC356" s="150"/>
      <c r="AD356" s="150"/>
      <c r="AE356" s="150" t="s">
        <v>115</v>
      </c>
      <c r="AF356" s="150">
        <v>0</v>
      </c>
      <c r="AG356" s="150"/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</row>
    <row r="357" spans="1:58" ht="22.5" outlineLevel="1" x14ac:dyDescent="0.2">
      <c r="A357" s="157"/>
      <c r="B357" s="158"/>
      <c r="C357" s="185" t="s">
        <v>333</v>
      </c>
      <c r="D357" s="160"/>
      <c r="E357" s="161">
        <v>0.13600000000000001</v>
      </c>
      <c r="F357" s="159"/>
      <c r="G357" s="159"/>
      <c r="H357" s="159"/>
      <c r="I357" s="159"/>
      <c r="J357" s="159"/>
      <c r="K357" s="159"/>
      <c r="L357" s="159"/>
      <c r="M357" s="159"/>
      <c r="N357" s="159"/>
      <c r="O357" s="159"/>
      <c r="P357" s="159"/>
      <c r="Q357" s="159"/>
      <c r="R357" s="159"/>
      <c r="S357" s="159"/>
      <c r="T357" s="159"/>
      <c r="U357" s="159"/>
      <c r="V357" s="159"/>
      <c r="W357" s="150"/>
      <c r="X357" s="150"/>
      <c r="Y357" s="150"/>
      <c r="Z357" s="150"/>
      <c r="AA357" s="150"/>
      <c r="AB357" s="150"/>
      <c r="AC357" s="150"/>
      <c r="AD357" s="150"/>
      <c r="AE357" s="150" t="s">
        <v>115</v>
      </c>
      <c r="AF357" s="150">
        <v>0</v>
      </c>
      <c r="AG357" s="150"/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</row>
    <row r="358" spans="1:58" ht="22.5" outlineLevel="1" x14ac:dyDescent="0.2">
      <c r="A358" s="157"/>
      <c r="B358" s="158"/>
      <c r="C358" s="185" t="s">
        <v>334</v>
      </c>
      <c r="D358" s="160"/>
      <c r="E358" s="161">
        <v>2.375E-2</v>
      </c>
      <c r="F358" s="159"/>
      <c r="G358" s="159"/>
      <c r="H358" s="159"/>
      <c r="I358" s="159"/>
      <c r="J358" s="159"/>
      <c r="K358" s="159"/>
      <c r="L358" s="159"/>
      <c r="M358" s="159"/>
      <c r="N358" s="159"/>
      <c r="O358" s="159"/>
      <c r="P358" s="159"/>
      <c r="Q358" s="159"/>
      <c r="R358" s="159"/>
      <c r="S358" s="159"/>
      <c r="T358" s="159"/>
      <c r="U358" s="159"/>
      <c r="V358" s="159"/>
      <c r="W358" s="150"/>
      <c r="X358" s="150"/>
      <c r="Y358" s="150"/>
      <c r="Z358" s="150"/>
      <c r="AA358" s="150"/>
      <c r="AB358" s="150"/>
      <c r="AC358" s="150"/>
      <c r="AD358" s="150"/>
      <c r="AE358" s="150" t="s">
        <v>115</v>
      </c>
      <c r="AF358" s="150">
        <v>0</v>
      </c>
      <c r="AG358" s="150"/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</row>
    <row r="359" spans="1:58" ht="22.5" outlineLevel="1" x14ac:dyDescent="0.2">
      <c r="A359" s="157"/>
      <c r="B359" s="158"/>
      <c r="C359" s="185" t="s">
        <v>335</v>
      </c>
      <c r="D359" s="160"/>
      <c r="E359" s="161">
        <v>2.375E-2</v>
      </c>
      <c r="F359" s="159"/>
      <c r="G359" s="159"/>
      <c r="H359" s="159"/>
      <c r="I359" s="159"/>
      <c r="J359" s="159"/>
      <c r="K359" s="159"/>
      <c r="L359" s="159"/>
      <c r="M359" s="159"/>
      <c r="N359" s="159"/>
      <c r="O359" s="159"/>
      <c r="P359" s="159"/>
      <c r="Q359" s="159"/>
      <c r="R359" s="159"/>
      <c r="S359" s="159"/>
      <c r="T359" s="159"/>
      <c r="U359" s="159"/>
      <c r="V359" s="159"/>
      <c r="W359" s="150"/>
      <c r="X359" s="150"/>
      <c r="Y359" s="150"/>
      <c r="Z359" s="150"/>
      <c r="AA359" s="150"/>
      <c r="AB359" s="150"/>
      <c r="AC359" s="150"/>
      <c r="AD359" s="150"/>
      <c r="AE359" s="150" t="s">
        <v>115</v>
      </c>
      <c r="AF359" s="150">
        <v>0</v>
      </c>
      <c r="AG359" s="150"/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</row>
    <row r="360" spans="1:58" ht="22.5" outlineLevel="1" x14ac:dyDescent="0.2">
      <c r="A360" s="157"/>
      <c r="B360" s="158"/>
      <c r="C360" s="185" t="s">
        <v>336</v>
      </c>
      <c r="D360" s="160"/>
      <c r="E360" s="161">
        <v>3.7499999999999999E-2</v>
      </c>
      <c r="F360" s="159"/>
      <c r="G360" s="159"/>
      <c r="H360" s="159"/>
      <c r="I360" s="159"/>
      <c r="J360" s="159"/>
      <c r="K360" s="159"/>
      <c r="L360" s="159"/>
      <c r="M360" s="159"/>
      <c r="N360" s="159"/>
      <c r="O360" s="159"/>
      <c r="P360" s="159"/>
      <c r="Q360" s="159"/>
      <c r="R360" s="159"/>
      <c r="S360" s="159"/>
      <c r="T360" s="159"/>
      <c r="U360" s="159"/>
      <c r="V360" s="159"/>
      <c r="W360" s="150"/>
      <c r="X360" s="150"/>
      <c r="Y360" s="150"/>
      <c r="Z360" s="150"/>
      <c r="AA360" s="150"/>
      <c r="AB360" s="150"/>
      <c r="AC360" s="150"/>
      <c r="AD360" s="150"/>
      <c r="AE360" s="150" t="s">
        <v>115</v>
      </c>
      <c r="AF360" s="150">
        <v>0</v>
      </c>
      <c r="AG360" s="150"/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</row>
    <row r="361" spans="1:58" ht="22.5" outlineLevel="1" x14ac:dyDescent="0.2">
      <c r="A361" s="157"/>
      <c r="B361" s="158"/>
      <c r="C361" s="185" t="s">
        <v>337</v>
      </c>
      <c r="D361" s="160"/>
      <c r="E361" s="161">
        <v>3.7499999999999999E-2</v>
      </c>
      <c r="F361" s="159"/>
      <c r="G361" s="159"/>
      <c r="H361" s="159"/>
      <c r="I361" s="159"/>
      <c r="J361" s="159"/>
      <c r="K361" s="159"/>
      <c r="L361" s="159"/>
      <c r="M361" s="159"/>
      <c r="N361" s="159"/>
      <c r="O361" s="159"/>
      <c r="P361" s="159"/>
      <c r="Q361" s="159"/>
      <c r="R361" s="159"/>
      <c r="S361" s="159"/>
      <c r="T361" s="159"/>
      <c r="U361" s="159"/>
      <c r="V361" s="159"/>
      <c r="W361" s="150"/>
      <c r="X361" s="150"/>
      <c r="Y361" s="150"/>
      <c r="Z361" s="150"/>
      <c r="AA361" s="150"/>
      <c r="AB361" s="150"/>
      <c r="AC361" s="150"/>
      <c r="AD361" s="150"/>
      <c r="AE361" s="150" t="s">
        <v>115</v>
      </c>
      <c r="AF361" s="150">
        <v>0</v>
      </c>
      <c r="AG361" s="150"/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</row>
    <row r="362" spans="1:58" outlineLevel="1" x14ac:dyDescent="0.2">
      <c r="A362" s="157"/>
      <c r="B362" s="158"/>
      <c r="C362" s="187" t="s">
        <v>350</v>
      </c>
      <c r="D362" s="162"/>
      <c r="E362" s="163">
        <v>0.49836999999999998</v>
      </c>
      <c r="F362" s="159"/>
      <c r="G362" s="159"/>
      <c r="H362" s="159"/>
      <c r="I362" s="159"/>
      <c r="J362" s="159"/>
      <c r="K362" s="159"/>
      <c r="L362" s="159"/>
      <c r="M362" s="159"/>
      <c r="N362" s="159"/>
      <c r="O362" s="159"/>
      <c r="P362" s="159"/>
      <c r="Q362" s="159"/>
      <c r="R362" s="159"/>
      <c r="S362" s="159"/>
      <c r="T362" s="159"/>
      <c r="U362" s="159"/>
      <c r="V362" s="159"/>
      <c r="W362" s="150"/>
      <c r="X362" s="150"/>
      <c r="Y362" s="150"/>
      <c r="Z362" s="150"/>
      <c r="AA362" s="150"/>
      <c r="AB362" s="150"/>
      <c r="AC362" s="150"/>
      <c r="AD362" s="150"/>
      <c r="AE362" s="150" t="s">
        <v>115</v>
      </c>
      <c r="AF362" s="150">
        <v>4</v>
      </c>
      <c r="AG362" s="150"/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</row>
    <row r="363" spans="1:58" ht="22.5" outlineLevel="1" x14ac:dyDescent="0.2">
      <c r="A363" s="176">
        <v>39</v>
      </c>
      <c r="B363" s="177" t="s">
        <v>351</v>
      </c>
      <c r="C363" s="186" t="s">
        <v>352</v>
      </c>
      <c r="D363" s="178" t="s">
        <v>0</v>
      </c>
      <c r="E363" s="179">
        <v>2511.6880999999998</v>
      </c>
      <c r="F363" s="180"/>
      <c r="G363" s="181">
        <f t="shared" ref="G363:G370" si="7">ROUND(E363*F363,2)</f>
        <v>0</v>
      </c>
      <c r="H363" s="180">
        <v>0</v>
      </c>
      <c r="I363" s="181">
        <f t="shared" ref="I363:I370" si="8">ROUND(E363*H363,2)</f>
        <v>0</v>
      </c>
      <c r="J363" s="180">
        <v>7.3</v>
      </c>
      <c r="K363" s="181">
        <f t="shared" ref="K363:K370" si="9">ROUND(E363*J363,2)</f>
        <v>18335.32</v>
      </c>
      <c r="L363" s="181">
        <v>21</v>
      </c>
      <c r="M363" s="181">
        <f t="shared" ref="M363:M370" si="10">G363*(1+L363/100)</f>
        <v>0</v>
      </c>
      <c r="N363" s="181">
        <v>0</v>
      </c>
      <c r="O363" s="181">
        <f t="shared" ref="O363:O370" si="11">ROUND(E363*N363,2)</f>
        <v>0</v>
      </c>
      <c r="P363" s="181">
        <v>0</v>
      </c>
      <c r="Q363" s="181">
        <f t="shared" ref="Q363:Q370" si="12">ROUND(E363*P363,2)</f>
        <v>0</v>
      </c>
      <c r="R363" s="181"/>
      <c r="S363" s="159">
        <v>0</v>
      </c>
      <c r="T363" s="159">
        <f t="shared" ref="T363:T370" si="13">ROUND(E363*S363,2)</f>
        <v>0</v>
      </c>
      <c r="U363" s="159"/>
      <c r="V363" s="159" t="s">
        <v>151</v>
      </c>
      <c r="W363" s="150"/>
      <c r="X363" s="150"/>
      <c r="Y363" s="150"/>
      <c r="Z363" s="150"/>
      <c r="AA363" s="150"/>
      <c r="AB363" s="150"/>
      <c r="AC363" s="150"/>
      <c r="AD363" s="150"/>
      <c r="AE363" s="150" t="s">
        <v>152</v>
      </c>
      <c r="AF363" s="150"/>
      <c r="AG363" s="150"/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</row>
    <row r="364" spans="1:58" outlineLevel="1" x14ac:dyDescent="0.2">
      <c r="A364" s="176">
        <v>40</v>
      </c>
      <c r="B364" s="177" t="s">
        <v>132</v>
      </c>
      <c r="C364" s="186" t="s">
        <v>133</v>
      </c>
      <c r="D364" s="178" t="s">
        <v>134</v>
      </c>
      <c r="E364" s="179">
        <v>4.4874299999999998</v>
      </c>
      <c r="F364" s="180"/>
      <c r="G364" s="181">
        <f t="shared" si="7"/>
        <v>0</v>
      </c>
      <c r="H364" s="180">
        <v>0</v>
      </c>
      <c r="I364" s="181">
        <f t="shared" si="8"/>
        <v>0</v>
      </c>
      <c r="J364" s="180">
        <v>338.5</v>
      </c>
      <c r="K364" s="181">
        <f t="shared" si="9"/>
        <v>1519</v>
      </c>
      <c r="L364" s="181">
        <v>21</v>
      </c>
      <c r="M364" s="181">
        <f t="shared" si="10"/>
        <v>0</v>
      </c>
      <c r="N364" s="181">
        <v>0</v>
      </c>
      <c r="O364" s="181">
        <f t="shared" si="11"/>
        <v>0</v>
      </c>
      <c r="P364" s="181">
        <v>0</v>
      </c>
      <c r="Q364" s="181">
        <f t="shared" si="12"/>
        <v>0</v>
      </c>
      <c r="R364" s="181"/>
      <c r="S364" s="159">
        <v>0.93300000000000005</v>
      </c>
      <c r="T364" s="159">
        <f t="shared" si="13"/>
        <v>4.1900000000000004</v>
      </c>
      <c r="U364" s="159"/>
      <c r="V364" s="159" t="s">
        <v>135</v>
      </c>
      <c r="W364" s="150"/>
      <c r="X364" s="150"/>
      <c r="Y364" s="150"/>
      <c r="Z364" s="150"/>
      <c r="AA364" s="150"/>
      <c r="AB364" s="150"/>
      <c r="AC364" s="150"/>
      <c r="AD364" s="150"/>
      <c r="AE364" s="150" t="s">
        <v>136</v>
      </c>
      <c r="AF364" s="150"/>
      <c r="AG364" s="150"/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</row>
    <row r="365" spans="1:58" outlineLevel="1" x14ac:dyDescent="0.2">
      <c r="A365" s="176">
        <v>41</v>
      </c>
      <c r="B365" s="177" t="s">
        <v>137</v>
      </c>
      <c r="C365" s="186" t="s">
        <v>138</v>
      </c>
      <c r="D365" s="178" t="s">
        <v>134</v>
      </c>
      <c r="E365" s="179">
        <v>8.9748599999999996</v>
      </c>
      <c r="F365" s="180"/>
      <c r="G365" s="181">
        <f t="shared" si="7"/>
        <v>0</v>
      </c>
      <c r="H365" s="180">
        <v>0</v>
      </c>
      <c r="I365" s="181">
        <f t="shared" si="8"/>
        <v>0</v>
      </c>
      <c r="J365" s="180">
        <v>211.5</v>
      </c>
      <c r="K365" s="181">
        <f t="shared" si="9"/>
        <v>1898.18</v>
      </c>
      <c r="L365" s="181">
        <v>21</v>
      </c>
      <c r="M365" s="181">
        <f t="shared" si="10"/>
        <v>0</v>
      </c>
      <c r="N365" s="181">
        <v>0</v>
      </c>
      <c r="O365" s="181">
        <f t="shared" si="11"/>
        <v>0</v>
      </c>
      <c r="P365" s="181">
        <v>0</v>
      </c>
      <c r="Q365" s="181">
        <f t="shared" si="12"/>
        <v>0</v>
      </c>
      <c r="R365" s="181"/>
      <c r="S365" s="159">
        <v>0.65300000000000002</v>
      </c>
      <c r="T365" s="159">
        <f t="shared" si="13"/>
        <v>5.86</v>
      </c>
      <c r="U365" s="159"/>
      <c r="V365" s="159" t="s">
        <v>135</v>
      </c>
      <c r="W365" s="150"/>
      <c r="X365" s="150"/>
      <c r="Y365" s="150"/>
      <c r="Z365" s="150"/>
      <c r="AA365" s="150"/>
      <c r="AB365" s="150"/>
      <c r="AC365" s="150"/>
      <c r="AD365" s="150"/>
      <c r="AE365" s="150" t="s">
        <v>136</v>
      </c>
      <c r="AF365" s="150"/>
      <c r="AG365" s="150"/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</row>
    <row r="366" spans="1:58" outlineLevel="1" x14ac:dyDescent="0.2">
      <c r="A366" s="176">
        <v>42</v>
      </c>
      <c r="B366" s="177" t="s">
        <v>139</v>
      </c>
      <c r="C366" s="186" t="s">
        <v>140</v>
      </c>
      <c r="D366" s="178" t="s">
        <v>134</v>
      </c>
      <c r="E366" s="179">
        <v>4.4874299999999998</v>
      </c>
      <c r="F366" s="180"/>
      <c r="G366" s="181">
        <f t="shared" si="7"/>
        <v>0</v>
      </c>
      <c r="H366" s="180">
        <v>0</v>
      </c>
      <c r="I366" s="181">
        <f t="shared" si="8"/>
        <v>0</v>
      </c>
      <c r="J366" s="180">
        <v>220</v>
      </c>
      <c r="K366" s="181">
        <f t="shared" si="9"/>
        <v>987.23</v>
      </c>
      <c r="L366" s="181">
        <v>21</v>
      </c>
      <c r="M366" s="181">
        <f t="shared" si="10"/>
        <v>0</v>
      </c>
      <c r="N366" s="181">
        <v>0</v>
      </c>
      <c r="O366" s="181">
        <f t="shared" si="11"/>
        <v>0</v>
      </c>
      <c r="P366" s="181">
        <v>0</v>
      </c>
      <c r="Q366" s="181">
        <f t="shared" si="12"/>
        <v>0</v>
      </c>
      <c r="R366" s="181"/>
      <c r="S366" s="159">
        <v>0.49</v>
      </c>
      <c r="T366" s="159">
        <f t="shared" si="13"/>
        <v>2.2000000000000002</v>
      </c>
      <c r="U366" s="159"/>
      <c r="V366" s="159" t="s">
        <v>135</v>
      </c>
      <c r="W366" s="150"/>
      <c r="X366" s="150"/>
      <c r="Y366" s="150"/>
      <c r="Z366" s="150"/>
      <c r="AA366" s="150"/>
      <c r="AB366" s="150"/>
      <c r="AC366" s="150"/>
      <c r="AD366" s="150"/>
      <c r="AE366" s="150" t="s">
        <v>136</v>
      </c>
      <c r="AF366" s="150"/>
      <c r="AG366" s="150"/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</row>
    <row r="367" spans="1:58" outlineLevel="1" x14ac:dyDescent="0.2">
      <c r="A367" s="176">
        <v>43</v>
      </c>
      <c r="B367" s="177" t="s">
        <v>141</v>
      </c>
      <c r="C367" s="186" t="s">
        <v>142</v>
      </c>
      <c r="D367" s="178" t="s">
        <v>134</v>
      </c>
      <c r="E367" s="179">
        <v>85.261170000000007</v>
      </c>
      <c r="F367" s="180"/>
      <c r="G367" s="181">
        <f t="shared" si="7"/>
        <v>0</v>
      </c>
      <c r="H367" s="180">
        <v>0</v>
      </c>
      <c r="I367" s="181">
        <f t="shared" si="8"/>
        <v>0</v>
      </c>
      <c r="J367" s="180">
        <v>15.7</v>
      </c>
      <c r="K367" s="181">
        <f t="shared" si="9"/>
        <v>1338.6</v>
      </c>
      <c r="L367" s="181">
        <v>21</v>
      </c>
      <c r="M367" s="181">
        <f t="shared" si="10"/>
        <v>0</v>
      </c>
      <c r="N367" s="181">
        <v>0</v>
      </c>
      <c r="O367" s="181">
        <f t="shared" si="11"/>
        <v>0</v>
      </c>
      <c r="P367" s="181">
        <v>0</v>
      </c>
      <c r="Q367" s="181">
        <f t="shared" si="12"/>
        <v>0</v>
      </c>
      <c r="R367" s="181"/>
      <c r="S367" s="159">
        <v>0</v>
      </c>
      <c r="T367" s="159">
        <f t="shared" si="13"/>
        <v>0</v>
      </c>
      <c r="U367" s="159"/>
      <c r="V367" s="159" t="s">
        <v>135</v>
      </c>
      <c r="W367" s="150"/>
      <c r="X367" s="150"/>
      <c r="Y367" s="150"/>
      <c r="Z367" s="150"/>
      <c r="AA367" s="150"/>
      <c r="AB367" s="150"/>
      <c r="AC367" s="150"/>
      <c r="AD367" s="150"/>
      <c r="AE367" s="150" t="s">
        <v>136</v>
      </c>
      <c r="AF367" s="150"/>
      <c r="AG367" s="150"/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</row>
    <row r="368" spans="1:58" outlineLevel="1" x14ac:dyDescent="0.2">
      <c r="A368" s="176">
        <v>44</v>
      </c>
      <c r="B368" s="177" t="s">
        <v>143</v>
      </c>
      <c r="C368" s="186" t="s">
        <v>144</v>
      </c>
      <c r="D368" s="178" t="s">
        <v>134</v>
      </c>
      <c r="E368" s="179">
        <v>4.4874299999999998</v>
      </c>
      <c r="F368" s="180"/>
      <c r="G368" s="181">
        <f t="shared" si="7"/>
        <v>0</v>
      </c>
      <c r="H368" s="180">
        <v>0</v>
      </c>
      <c r="I368" s="181">
        <f t="shared" si="8"/>
        <v>0</v>
      </c>
      <c r="J368" s="180">
        <v>305.5</v>
      </c>
      <c r="K368" s="181">
        <f t="shared" si="9"/>
        <v>1370.91</v>
      </c>
      <c r="L368" s="181">
        <v>21</v>
      </c>
      <c r="M368" s="181">
        <f t="shared" si="10"/>
        <v>0</v>
      </c>
      <c r="N368" s="181">
        <v>0</v>
      </c>
      <c r="O368" s="181">
        <f t="shared" si="11"/>
        <v>0</v>
      </c>
      <c r="P368" s="181">
        <v>0</v>
      </c>
      <c r="Q368" s="181">
        <f t="shared" si="12"/>
        <v>0</v>
      </c>
      <c r="R368" s="181"/>
      <c r="S368" s="159">
        <v>0.94199999999999995</v>
      </c>
      <c r="T368" s="159">
        <f t="shared" si="13"/>
        <v>4.2300000000000004</v>
      </c>
      <c r="U368" s="159"/>
      <c r="V368" s="159" t="s">
        <v>135</v>
      </c>
      <c r="W368" s="150"/>
      <c r="X368" s="150"/>
      <c r="Y368" s="150"/>
      <c r="Z368" s="150"/>
      <c r="AA368" s="150"/>
      <c r="AB368" s="150"/>
      <c r="AC368" s="150"/>
      <c r="AD368" s="150"/>
      <c r="AE368" s="150" t="s">
        <v>136</v>
      </c>
      <c r="AF368" s="150"/>
      <c r="AG368" s="150"/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</row>
    <row r="369" spans="1:58" outlineLevel="1" x14ac:dyDescent="0.2">
      <c r="A369" s="176">
        <v>45</v>
      </c>
      <c r="B369" s="177" t="s">
        <v>145</v>
      </c>
      <c r="C369" s="186" t="s">
        <v>146</v>
      </c>
      <c r="D369" s="178" t="s">
        <v>134</v>
      </c>
      <c r="E369" s="179">
        <v>53.849159999999998</v>
      </c>
      <c r="F369" s="180"/>
      <c r="G369" s="181">
        <f t="shared" si="7"/>
        <v>0</v>
      </c>
      <c r="H369" s="180">
        <v>0</v>
      </c>
      <c r="I369" s="181">
        <f t="shared" si="8"/>
        <v>0</v>
      </c>
      <c r="J369" s="180">
        <v>34</v>
      </c>
      <c r="K369" s="181">
        <f t="shared" si="9"/>
        <v>1830.87</v>
      </c>
      <c r="L369" s="181">
        <v>21</v>
      </c>
      <c r="M369" s="181">
        <f t="shared" si="10"/>
        <v>0</v>
      </c>
      <c r="N369" s="181">
        <v>0</v>
      </c>
      <c r="O369" s="181">
        <f t="shared" si="11"/>
        <v>0</v>
      </c>
      <c r="P369" s="181">
        <v>0</v>
      </c>
      <c r="Q369" s="181">
        <f t="shared" si="12"/>
        <v>0</v>
      </c>
      <c r="R369" s="181"/>
      <c r="S369" s="159">
        <v>0.105</v>
      </c>
      <c r="T369" s="159">
        <f t="shared" si="13"/>
        <v>5.65</v>
      </c>
      <c r="U369" s="159"/>
      <c r="V369" s="159" t="s">
        <v>135</v>
      </c>
      <c r="W369" s="150"/>
      <c r="X369" s="150"/>
      <c r="Y369" s="150"/>
      <c r="Z369" s="150"/>
      <c r="AA369" s="150"/>
      <c r="AB369" s="150"/>
      <c r="AC369" s="150"/>
      <c r="AD369" s="150"/>
      <c r="AE369" s="150" t="s">
        <v>136</v>
      </c>
      <c r="AF369" s="150"/>
      <c r="AG369" s="150"/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</row>
    <row r="370" spans="1:58" outlineLevel="1" x14ac:dyDescent="0.2">
      <c r="A370" s="176">
        <v>46</v>
      </c>
      <c r="B370" s="177" t="s">
        <v>353</v>
      </c>
      <c r="C370" s="186" t="s">
        <v>354</v>
      </c>
      <c r="D370" s="178" t="s">
        <v>134</v>
      </c>
      <c r="E370" s="179">
        <v>4.4874299999999998</v>
      </c>
      <c r="F370" s="180"/>
      <c r="G370" s="181">
        <f t="shared" si="7"/>
        <v>0</v>
      </c>
      <c r="H370" s="180">
        <v>0</v>
      </c>
      <c r="I370" s="181">
        <f t="shared" si="8"/>
        <v>0</v>
      </c>
      <c r="J370" s="180">
        <v>500</v>
      </c>
      <c r="K370" s="181">
        <f t="shared" si="9"/>
        <v>2243.7199999999998</v>
      </c>
      <c r="L370" s="181">
        <v>21</v>
      </c>
      <c r="M370" s="181">
        <f t="shared" si="10"/>
        <v>0</v>
      </c>
      <c r="N370" s="181">
        <v>0</v>
      </c>
      <c r="O370" s="181">
        <f t="shared" si="11"/>
        <v>0</v>
      </c>
      <c r="P370" s="181">
        <v>0</v>
      </c>
      <c r="Q370" s="181">
        <f t="shared" si="12"/>
        <v>0</v>
      </c>
      <c r="R370" s="181"/>
      <c r="S370" s="159">
        <v>0</v>
      </c>
      <c r="T370" s="159">
        <f t="shared" si="13"/>
        <v>0</v>
      </c>
      <c r="U370" s="159"/>
      <c r="V370" s="159" t="s">
        <v>135</v>
      </c>
      <c r="W370" s="150"/>
      <c r="X370" s="150"/>
      <c r="Y370" s="150"/>
      <c r="Z370" s="150"/>
      <c r="AA370" s="150"/>
      <c r="AB370" s="150"/>
      <c r="AC370" s="150"/>
      <c r="AD370" s="150"/>
      <c r="AE370" s="150" t="s">
        <v>136</v>
      </c>
      <c r="AF370" s="150"/>
      <c r="AG370" s="150"/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</row>
    <row r="371" spans="1:58" x14ac:dyDescent="0.2">
      <c r="A371" s="165" t="s">
        <v>107</v>
      </c>
      <c r="B371" s="166" t="s">
        <v>76</v>
      </c>
      <c r="C371" s="183" t="s">
        <v>77</v>
      </c>
      <c r="D371" s="167"/>
      <c r="E371" s="168"/>
      <c r="F371" s="169"/>
      <c r="G371" s="169">
        <f>SUMIF(AE372:AE373,"&lt;&gt;NOR",G372:G373)</f>
        <v>0</v>
      </c>
      <c r="H371" s="169"/>
      <c r="I371" s="169">
        <f>SUM(I372:I373)</f>
        <v>0</v>
      </c>
      <c r="J371" s="169"/>
      <c r="K371" s="169">
        <f>SUM(K372:K373)</f>
        <v>29870.1</v>
      </c>
      <c r="L371" s="169"/>
      <c r="M371" s="169">
        <f>SUM(M372:M373)</f>
        <v>0</v>
      </c>
      <c r="N371" s="169"/>
      <c r="O371" s="169">
        <f>SUM(O372:O373)</f>
        <v>2.99</v>
      </c>
      <c r="P371" s="169"/>
      <c r="Q371" s="169">
        <f>SUM(Q372:Q373)</f>
        <v>0</v>
      </c>
      <c r="R371" s="169"/>
      <c r="S371" s="164"/>
      <c r="T371" s="164">
        <f>SUM(T372:T373)</f>
        <v>0</v>
      </c>
      <c r="U371" s="164"/>
      <c r="V371" s="164"/>
      <c r="AE371" t="s">
        <v>108</v>
      </c>
    </row>
    <row r="372" spans="1:58" outlineLevel="1" x14ac:dyDescent="0.2">
      <c r="A372" s="170">
        <v>47</v>
      </c>
      <c r="B372" s="171" t="s">
        <v>355</v>
      </c>
      <c r="C372" s="184" t="s">
        <v>356</v>
      </c>
      <c r="D372" s="172" t="s">
        <v>357</v>
      </c>
      <c r="E372" s="173">
        <v>995.67</v>
      </c>
      <c r="F372" s="174"/>
      <c r="G372" s="175">
        <f>ROUND(E372*F372,2)</f>
        <v>0</v>
      </c>
      <c r="H372" s="174">
        <v>0</v>
      </c>
      <c r="I372" s="175">
        <f>ROUND(E372*H372,2)</f>
        <v>0</v>
      </c>
      <c r="J372" s="174">
        <v>30</v>
      </c>
      <c r="K372" s="175">
        <f>ROUND(E372*J372,2)</f>
        <v>29870.1</v>
      </c>
      <c r="L372" s="175">
        <v>21</v>
      </c>
      <c r="M372" s="175">
        <f>G372*(1+L372/100)</f>
        <v>0</v>
      </c>
      <c r="N372" s="175">
        <v>3.0000000000000001E-3</v>
      </c>
      <c r="O372" s="175">
        <f>ROUND(E372*N372,2)</f>
        <v>2.99</v>
      </c>
      <c r="P372" s="175">
        <v>0</v>
      </c>
      <c r="Q372" s="175">
        <f>ROUND(E372*P372,2)</f>
        <v>0</v>
      </c>
      <c r="R372" s="175"/>
      <c r="S372" s="159">
        <v>0</v>
      </c>
      <c r="T372" s="159">
        <f>ROUND(E372*S372,2)</f>
        <v>0</v>
      </c>
      <c r="U372" s="159"/>
      <c r="V372" s="159" t="s">
        <v>112</v>
      </c>
      <c r="W372" s="150"/>
      <c r="X372" s="150"/>
      <c r="Y372" s="150"/>
      <c r="Z372" s="150"/>
      <c r="AA372" s="150"/>
      <c r="AB372" s="150"/>
      <c r="AC372" s="150"/>
      <c r="AD372" s="150"/>
      <c r="AE372" s="150" t="s">
        <v>113</v>
      </c>
      <c r="AF372" s="150"/>
      <c r="AG372" s="150"/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</row>
    <row r="373" spans="1:58" outlineLevel="1" x14ac:dyDescent="0.2">
      <c r="A373" s="157"/>
      <c r="B373" s="158"/>
      <c r="C373" s="185" t="s">
        <v>122</v>
      </c>
      <c r="D373" s="160"/>
      <c r="E373" s="161">
        <v>995.67</v>
      </c>
      <c r="F373" s="159"/>
      <c r="G373" s="159"/>
      <c r="H373" s="159"/>
      <c r="I373" s="159"/>
      <c r="J373" s="159"/>
      <c r="K373" s="159"/>
      <c r="L373" s="159"/>
      <c r="M373" s="159"/>
      <c r="N373" s="159"/>
      <c r="O373" s="159"/>
      <c r="P373" s="159"/>
      <c r="Q373" s="159"/>
      <c r="R373" s="159"/>
      <c r="S373" s="159"/>
      <c r="T373" s="159"/>
      <c r="U373" s="159"/>
      <c r="V373" s="159"/>
      <c r="W373" s="150"/>
      <c r="X373" s="150"/>
      <c r="Y373" s="150"/>
      <c r="Z373" s="150"/>
      <c r="AA373" s="150"/>
      <c r="AB373" s="150"/>
      <c r="AC373" s="150"/>
      <c r="AD373" s="150"/>
      <c r="AE373" s="150" t="s">
        <v>115</v>
      </c>
      <c r="AF373" s="150">
        <v>0</v>
      </c>
      <c r="AG373" s="150"/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</row>
    <row r="374" spans="1:58" x14ac:dyDescent="0.2">
      <c r="A374" s="165" t="s">
        <v>107</v>
      </c>
      <c r="B374" s="166" t="s">
        <v>78</v>
      </c>
      <c r="C374" s="183" t="s">
        <v>79</v>
      </c>
      <c r="D374" s="167"/>
      <c r="E374" s="168"/>
      <c r="F374" s="169"/>
      <c r="G374" s="169">
        <f>SUMIF(AE375:AE375,"&lt;&gt;NOR",G375:G375)</f>
        <v>0</v>
      </c>
      <c r="H374" s="169"/>
      <c r="I374" s="169">
        <f>SUM(I375:I375)</f>
        <v>0</v>
      </c>
      <c r="J374" s="169"/>
      <c r="K374" s="169">
        <f>SUM(K375:K375)</f>
        <v>20000</v>
      </c>
      <c r="L374" s="169"/>
      <c r="M374" s="169">
        <f>SUM(M375:M375)</f>
        <v>0</v>
      </c>
      <c r="N374" s="169"/>
      <c r="O374" s="169">
        <f>SUM(O375:O375)</f>
        <v>0</v>
      </c>
      <c r="P374" s="169"/>
      <c r="Q374" s="169">
        <f>SUM(Q375:Q375)</f>
        <v>0</v>
      </c>
      <c r="R374" s="169"/>
      <c r="S374" s="164"/>
      <c r="T374" s="164">
        <f>SUM(T375:T375)</f>
        <v>0</v>
      </c>
      <c r="U374" s="164"/>
      <c r="V374" s="164"/>
      <c r="AE374" t="s">
        <v>108</v>
      </c>
    </row>
    <row r="375" spans="1:58" outlineLevel="1" x14ac:dyDescent="0.2">
      <c r="A375" s="176">
        <v>48</v>
      </c>
      <c r="B375" s="177" t="s">
        <v>358</v>
      </c>
      <c r="C375" s="186" t="s">
        <v>359</v>
      </c>
      <c r="D375" s="178" t="s">
        <v>360</v>
      </c>
      <c r="E375" s="179">
        <v>4</v>
      </c>
      <c r="F375" s="180"/>
      <c r="G375" s="181">
        <f>ROUND(E375*F375,2)</f>
        <v>0</v>
      </c>
      <c r="H375" s="180">
        <v>0</v>
      </c>
      <c r="I375" s="181">
        <f>ROUND(E375*H375,2)</f>
        <v>0</v>
      </c>
      <c r="J375" s="180">
        <v>5000</v>
      </c>
      <c r="K375" s="181">
        <f>ROUND(E375*J375,2)</f>
        <v>20000</v>
      </c>
      <c r="L375" s="181">
        <v>21</v>
      </c>
      <c r="M375" s="181">
        <f>G375*(1+L375/100)</f>
        <v>0</v>
      </c>
      <c r="N375" s="181">
        <v>0</v>
      </c>
      <c r="O375" s="181">
        <f>ROUND(E375*N375,2)</f>
        <v>0</v>
      </c>
      <c r="P375" s="181">
        <v>0</v>
      </c>
      <c r="Q375" s="181">
        <f>ROUND(E375*P375,2)</f>
        <v>0</v>
      </c>
      <c r="R375" s="181"/>
      <c r="S375" s="159">
        <v>0</v>
      </c>
      <c r="T375" s="159">
        <f>ROUND(E375*S375,2)</f>
        <v>0</v>
      </c>
      <c r="U375" s="159"/>
      <c r="V375" s="159" t="s">
        <v>112</v>
      </c>
      <c r="W375" s="150"/>
      <c r="X375" s="150"/>
      <c r="Y375" s="150"/>
      <c r="Z375" s="150"/>
      <c r="AA375" s="150"/>
      <c r="AB375" s="150"/>
      <c r="AC375" s="150"/>
      <c r="AD375" s="150"/>
      <c r="AE375" s="150" t="s">
        <v>113</v>
      </c>
      <c r="AF375" s="150"/>
      <c r="AG375" s="150"/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</row>
    <row r="376" spans="1:58" x14ac:dyDescent="0.2">
      <c r="A376" s="165" t="s">
        <v>107</v>
      </c>
      <c r="B376" s="166" t="s">
        <v>80</v>
      </c>
      <c r="C376" s="183" t="s">
        <v>81</v>
      </c>
      <c r="D376" s="167"/>
      <c r="E376" s="168"/>
      <c r="F376" s="169"/>
      <c r="G376" s="169">
        <f>SUMIF(AE377:AE451,"&lt;&gt;NOR",G377:G451)</f>
        <v>0</v>
      </c>
      <c r="H376" s="169"/>
      <c r="I376" s="169">
        <f>SUM(I377:I451)</f>
        <v>33139.99</v>
      </c>
      <c r="J376" s="169"/>
      <c r="K376" s="169">
        <f>SUM(K377:K451)</f>
        <v>211211.09</v>
      </c>
      <c r="L376" s="169"/>
      <c r="M376" s="169">
        <f>SUM(M377:M451)</f>
        <v>0</v>
      </c>
      <c r="N376" s="169"/>
      <c r="O376" s="169">
        <f>SUM(O377:O451)</f>
        <v>0.6</v>
      </c>
      <c r="P376" s="169"/>
      <c r="Q376" s="169">
        <f>SUM(Q377:Q451)</f>
        <v>0</v>
      </c>
      <c r="R376" s="169"/>
      <c r="S376" s="164"/>
      <c r="T376" s="164">
        <f>SUM(T377:T451)</f>
        <v>560.56999999999994</v>
      </c>
      <c r="U376" s="164"/>
      <c r="V376" s="164"/>
      <c r="AE376" t="s">
        <v>108</v>
      </c>
    </row>
    <row r="377" spans="1:58" outlineLevel="1" x14ac:dyDescent="0.2">
      <c r="A377" s="170">
        <v>49</v>
      </c>
      <c r="B377" s="171" t="s">
        <v>361</v>
      </c>
      <c r="C377" s="184" t="s">
        <v>362</v>
      </c>
      <c r="D377" s="172" t="s">
        <v>118</v>
      </c>
      <c r="E377" s="173">
        <v>3728.43</v>
      </c>
      <c r="F377" s="174"/>
      <c r="G377" s="175">
        <f>ROUND(E377*F377,2)</f>
        <v>0</v>
      </c>
      <c r="H377" s="174">
        <v>8.7899999999999991</v>
      </c>
      <c r="I377" s="175">
        <f>ROUND(E377*H377,2)</f>
        <v>32772.9</v>
      </c>
      <c r="J377" s="174">
        <v>56.51</v>
      </c>
      <c r="K377" s="175">
        <f>ROUND(E377*J377,2)</f>
        <v>210693.58</v>
      </c>
      <c r="L377" s="175">
        <v>21</v>
      </c>
      <c r="M377" s="175">
        <f>G377*(1+L377/100)</f>
        <v>0</v>
      </c>
      <c r="N377" s="175">
        <v>1.6000000000000001E-4</v>
      </c>
      <c r="O377" s="175">
        <f>ROUND(E377*N377,2)</f>
        <v>0.6</v>
      </c>
      <c r="P377" s="175">
        <v>0</v>
      </c>
      <c r="Q377" s="175">
        <f>ROUND(E377*P377,2)</f>
        <v>0</v>
      </c>
      <c r="R377" s="175"/>
      <c r="S377" s="159">
        <v>0.15</v>
      </c>
      <c r="T377" s="159">
        <f>ROUND(E377*S377,2)</f>
        <v>559.26</v>
      </c>
      <c r="U377" s="159"/>
      <c r="V377" s="159" t="s">
        <v>112</v>
      </c>
      <c r="W377" s="150"/>
      <c r="X377" s="150"/>
      <c r="Y377" s="150"/>
      <c r="Z377" s="150"/>
      <c r="AA377" s="150"/>
      <c r="AB377" s="150"/>
      <c r="AC377" s="150"/>
      <c r="AD377" s="150"/>
      <c r="AE377" s="150" t="s">
        <v>113</v>
      </c>
      <c r="AF377" s="150"/>
      <c r="AG377" s="150"/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</row>
    <row r="378" spans="1:58" outlineLevel="1" x14ac:dyDescent="0.2">
      <c r="A378" s="157"/>
      <c r="B378" s="158"/>
      <c r="C378" s="185" t="s">
        <v>363</v>
      </c>
      <c r="D378" s="160"/>
      <c r="E378" s="161"/>
      <c r="F378" s="159"/>
      <c r="G378" s="159"/>
      <c r="H378" s="159"/>
      <c r="I378" s="159"/>
      <c r="J378" s="159"/>
      <c r="K378" s="159"/>
      <c r="L378" s="159"/>
      <c r="M378" s="159"/>
      <c r="N378" s="159"/>
      <c r="O378" s="159"/>
      <c r="P378" s="159"/>
      <c r="Q378" s="159"/>
      <c r="R378" s="159"/>
      <c r="S378" s="159"/>
      <c r="T378" s="159"/>
      <c r="U378" s="159"/>
      <c r="V378" s="159"/>
      <c r="W378" s="150"/>
      <c r="X378" s="150"/>
      <c r="Y378" s="150"/>
      <c r="Z378" s="150"/>
      <c r="AA378" s="150"/>
      <c r="AB378" s="150"/>
      <c r="AC378" s="150"/>
      <c r="AD378" s="150"/>
      <c r="AE378" s="150" t="s">
        <v>115</v>
      </c>
      <c r="AF378" s="150">
        <v>0</v>
      </c>
      <c r="AG378" s="150"/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</row>
    <row r="379" spans="1:58" outlineLevel="1" x14ac:dyDescent="0.2">
      <c r="A379" s="157"/>
      <c r="B379" s="158"/>
      <c r="C379" s="185" t="s">
        <v>156</v>
      </c>
      <c r="D379" s="160"/>
      <c r="E379" s="161"/>
      <c r="F379" s="159"/>
      <c r="G379" s="159"/>
      <c r="H379" s="159"/>
      <c r="I379" s="159"/>
      <c r="J379" s="159"/>
      <c r="K379" s="159"/>
      <c r="L379" s="159"/>
      <c r="M379" s="159"/>
      <c r="N379" s="159"/>
      <c r="O379" s="159"/>
      <c r="P379" s="159"/>
      <c r="Q379" s="159"/>
      <c r="R379" s="159"/>
      <c r="S379" s="159"/>
      <c r="T379" s="159"/>
      <c r="U379" s="159"/>
      <c r="V379" s="159"/>
      <c r="W379" s="150"/>
      <c r="X379" s="150"/>
      <c r="Y379" s="150"/>
      <c r="Z379" s="150"/>
      <c r="AA379" s="150"/>
      <c r="AB379" s="150"/>
      <c r="AC379" s="150"/>
      <c r="AD379" s="150"/>
      <c r="AE379" s="150" t="s">
        <v>115</v>
      </c>
      <c r="AF379" s="150">
        <v>0</v>
      </c>
      <c r="AG379" s="150"/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</row>
    <row r="380" spans="1:58" ht="22.5" outlineLevel="1" x14ac:dyDescent="0.2">
      <c r="A380" s="157"/>
      <c r="B380" s="158"/>
      <c r="C380" s="185" t="s">
        <v>364</v>
      </c>
      <c r="D380" s="160"/>
      <c r="E380" s="161">
        <v>1.72</v>
      </c>
      <c r="F380" s="159"/>
      <c r="G380" s="159"/>
      <c r="H380" s="159"/>
      <c r="I380" s="159"/>
      <c r="J380" s="159"/>
      <c r="K380" s="159"/>
      <c r="L380" s="159"/>
      <c r="M380" s="159"/>
      <c r="N380" s="159"/>
      <c r="O380" s="159"/>
      <c r="P380" s="159"/>
      <c r="Q380" s="159"/>
      <c r="R380" s="159"/>
      <c r="S380" s="159"/>
      <c r="T380" s="159"/>
      <c r="U380" s="159"/>
      <c r="V380" s="159"/>
      <c r="W380" s="150"/>
      <c r="X380" s="150"/>
      <c r="Y380" s="150"/>
      <c r="Z380" s="150"/>
      <c r="AA380" s="150"/>
      <c r="AB380" s="150"/>
      <c r="AC380" s="150"/>
      <c r="AD380" s="150"/>
      <c r="AE380" s="150" t="s">
        <v>115</v>
      </c>
      <c r="AF380" s="150">
        <v>0</v>
      </c>
      <c r="AG380" s="150"/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</row>
    <row r="381" spans="1:58" ht="22.5" outlineLevel="1" x14ac:dyDescent="0.2">
      <c r="A381" s="157"/>
      <c r="B381" s="158"/>
      <c r="C381" s="185" t="s">
        <v>365</v>
      </c>
      <c r="D381" s="160"/>
      <c r="E381" s="161">
        <v>1.1599999999999999</v>
      </c>
      <c r="F381" s="159"/>
      <c r="G381" s="159"/>
      <c r="H381" s="159"/>
      <c r="I381" s="159"/>
      <c r="J381" s="159"/>
      <c r="K381" s="159"/>
      <c r="L381" s="159"/>
      <c r="M381" s="159"/>
      <c r="N381" s="159"/>
      <c r="O381" s="159"/>
      <c r="P381" s="159"/>
      <c r="Q381" s="159"/>
      <c r="R381" s="159"/>
      <c r="S381" s="159"/>
      <c r="T381" s="159"/>
      <c r="U381" s="159"/>
      <c r="V381" s="159"/>
      <c r="W381" s="150"/>
      <c r="X381" s="150"/>
      <c r="Y381" s="150"/>
      <c r="Z381" s="150"/>
      <c r="AA381" s="150"/>
      <c r="AB381" s="150"/>
      <c r="AC381" s="150"/>
      <c r="AD381" s="150"/>
      <c r="AE381" s="150" t="s">
        <v>115</v>
      </c>
      <c r="AF381" s="150">
        <v>0</v>
      </c>
      <c r="AG381" s="150"/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</row>
    <row r="382" spans="1:58" ht="22.5" outlineLevel="1" x14ac:dyDescent="0.2">
      <c r="A382" s="157"/>
      <c r="B382" s="158"/>
      <c r="C382" s="185" t="s">
        <v>366</v>
      </c>
      <c r="D382" s="160"/>
      <c r="E382" s="161">
        <v>0.57999999999999996</v>
      </c>
      <c r="F382" s="159"/>
      <c r="G382" s="159"/>
      <c r="H382" s="159"/>
      <c r="I382" s="159"/>
      <c r="J382" s="159"/>
      <c r="K382" s="159"/>
      <c r="L382" s="159"/>
      <c r="M382" s="159"/>
      <c r="N382" s="159"/>
      <c r="O382" s="159"/>
      <c r="P382" s="159"/>
      <c r="Q382" s="159"/>
      <c r="R382" s="159"/>
      <c r="S382" s="159"/>
      <c r="T382" s="159"/>
      <c r="U382" s="159"/>
      <c r="V382" s="159"/>
      <c r="W382" s="150"/>
      <c r="X382" s="150"/>
      <c r="Y382" s="150"/>
      <c r="Z382" s="150"/>
      <c r="AA382" s="150"/>
      <c r="AB382" s="150"/>
      <c r="AC382" s="150"/>
      <c r="AD382" s="150"/>
      <c r="AE382" s="150" t="s">
        <v>115</v>
      </c>
      <c r="AF382" s="150">
        <v>0</v>
      </c>
      <c r="AG382" s="150"/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</row>
    <row r="383" spans="1:58" ht="22.5" outlineLevel="1" x14ac:dyDescent="0.2">
      <c r="A383" s="157"/>
      <c r="B383" s="158"/>
      <c r="C383" s="185" t="s">
        <v>367</v>
      </c>
      <c r="D383" s="160"/>
      <c r="E383" s="161">
        <v>0.57999999999999996</v>
      </c>
      <c r="F383" s="159"/>
      <c r="G383" s="159"/>
      <c r="H383" s="159"/>
      <c r="I383" s="159"/>
      <c r="J383" s="159"/>
      <c r="K383" s="159"/>
      <c r="L383" s="159"/>
      <c r="M383" s="159"/>
      <c r="N383" s="159"/>
      <c r="O383" s="159"/>
      <c r="P383" s="159"/>
      <c r="Q383" s="159"/>
      <c r="R383" s="159"/>
      <c r="S383" s="159"/>
      <c r="T383" s="159"/>
      <c r="U383" s="159"/>
      <c r="V383" s="159"/>
      <c r="W383" s="150"/>
      <c r="X383" s="150"/>
      <c r="Y383" s="150"/>
      <c r="Z383" s="150"/>
      <c r="AA383" s="150"/>
      <c r="AB383" s="150"/>
      <c r="AC383" s="150"/>
      <c r="AD383" s="150"/>
      <c r="AE383" s="150" t="s">
        <v>115</v>
      </c>
      <c r="AF383" s="150">
        <v>0</v>
      </c>
      <c r="AG383" s="150"/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</row>
    <row r="384" spans="1:58" ht="22.5" outlineLevel="1" x14ac:dyDescent="0.2">
      <c r="A384" s="157"/>
      <c r="B384" s="158"/>
      <c r="C384" s="185" t="s">
        <v>368</v>
      </c>
      <c r="D384" s="160"/>
      <c r="E384" s="161">
        <v>0.57999999999999996</v>
      </c>
      <c r="F384" s="159"/>
      <c r="G384" s="159"/>
      <c r="H384" s="159"/>
      <c r="I384" s="159"/>
      <c r="J384" s="159"/>
      <c r="K384" s="159"/>
      <c r="L384" s="159"/>
      <c r="M384" s="159"/>
      <c r="N384" s="159"/>
      <c r="O384" s="159"/>
      <c r="P384" s="159"/>
      <c r="Q384" s="159"/>
      <c r="R384" s="159"/>
      <c r="S384" s="159"/>
      <c r="T384" s="159"/>
      <c r="U384" s="159"/>
      <c r="V384" s="159"/>
      <c r="W384" s="150"/>
      <c r="X384" s="150"/>
      <c r="Y384" s="150"/>
      <c r="Z384" s="150"/>
      <c r="AA384" s="150"/>
      <c r="AB384" s="150"/>
      <c r="AC384" s="150"/>
      <c r="AD384" s="150"/>
      <c r="AE384" s="150" t="s">
        <v>115</v>
      </c>
      <c r="AF384" s="150">
        <v>0</v>
      </c>
      <c r="AG384" s="150"/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</row>
    <row r="385" spans="1:58" ht="22.5" outlineLevel="1" x14ac:dyDescent="0.2">
      <c r="A385" s="157"/>
      <c r="B385" s="158"/>
      <c r="C385" s="185" t="s">
        <v>369</v>
      </c>
      <c r="D385" s="160"/>
      <c r="E385" s="161">
        <v>1.74</v>
      </c>
      <c r="F385" s="159"/>
      <c r="G385" s="159"/>
      <c r="H385" s="159"/>
      <c r="I385" s="159"/>
      <c r="J385" s="159"/>
      <c r="K385" s="159"/>
      <c r="L385" s="159"/>
      <c r="M385" s="159"/>
      <c r="N385" s="159"/>
      <c r="O385" s="159"/>
      <c r="P385" s="159"/>
      <c r="Q385" s="159"/>
      <c r="R385" s="159"/>
      <c r="S385" s="159"/>
      <c r="T385" s="159"/>
      <c r="U385" s="159"/>
      <c r="V385" s="159"/>
      <c r="W385" s="150"/>
      <c r="X385" s="150"/>
      <c r="Y385" s="150"/>
      <c r="Z385" s="150"/>
      <c r="AA385" s="150"/>
      <c r="AB385" s="150"/>
      <c r="AC385" s="150"/>
      <c r="AD385" s="150"/>
      <c r="AE385" s="150" t="s">
        <v>115</v>
      </c>
      <c r="AF385" s="150">
        <v>0</v>
      </c>
      <c r="AG385" s="150"/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</row>
    <row r="386" spans="1:58" ht="22.5" outlineLevel="1" x14ac:dyDescent="0.2">
      <c r="A386" s="157"/>
      <c r="B386" s="158"/>
      <c r="C386" s="185" t="s">
        <v>370</v>
      </c>
      <c r="D386" s="160"/>
      <c r="E386" s="161">
        <v>1.1599999999999999</v>
      </c>
      <c r="F386" s="159"/>
      <c r="G386" s="159"/>
      <c r="H386" s="159"/>
      <c r="I386" s="159"/>
      <c r="J386" s="159"/>
      <c r="K386" s="159"/>
      <c r="L386" s="159"/>
      <c r="M386" s="159"/>
      <c r="N386" s="159"/>
      <c r="O386" s="159"/>
      <c r="P386" s="159"/>
      <c r="Q386" s="159"/>
      <c r="R386" s="159"/>
      <c r="S386" s="159"/>
      <c r="T386" s="159"/>
      <c r="U386" s="159"/>
      <c r="V386" s="159"/>
      <c r="W386" s="150"/>
      <c r="X386" s="150"/>
      <c r="Y386" s="150"/>
      <c r="Z386" s="150"/>
      <c r="AA386" s="150"/>
      <c r="AB386" s="150"/>
      <c r="AC386" s="150"/>
      <c r="AD386" s="150"/>
      <c r="AE386" s="150" t="s">
        <v>115</v>
      </c>
      <c r="AF386" s="150">
        <v>0</v>
      </c>
      <c r="AG386" s="150"/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</row>
    <row r="387" spans="1:58" ht="22.5" outlineLevel="1" x14ac:dyDescent="0.2">
      <c r="A387" s="157"/>
      <c r="B387" s="158"/>
      <c r="C387" s="185" t="s">
        <v>371</v>
      </c>
      <c r="D387" s="160"/>
      <c r="E387" s="161">
        <v>3.35</v>
      </c>
      <c r="F387" s="159"/>
      <c r="G387" s="159"/>
      <c r="H387" s="159"/>
      <c r="I387" s="159"/>
      <c r="J387" s="159"/>
      <c r="K387" s="159"/>
      <c r="L387" s="159"/>
      <c r="M387" s="159"/>
      <c r="N387" s="159"/>
      <c r="O387" s="159"/>
      <c r="P387" s="159"/>
      <c r="Q387" s="159"/>
      <c r="R387" s="159"/>
      <c r="S387" s="159"/>
      <c r="T387" s="159"/>
      <c r="U387" s="159"/>
      <c r="V387" s="159"/>
      <c r="W387" s="150"/>
      <c r="X387" s="150"/>
      <c r="Y387" s="150"/>
      <c r="Z387" s="150"/>
      <c r="AA387" s="150"/>
      <c r="AB387" s="150"/>
      <c r="AC387" s="150"/>
      <c r="AD387" s="150"/>
      <c r="AE387" s="150" t="s">
        <v>115</v>
      </c>
      <c r="AF387" s="150">
        <v>0</v>
      </c>
      <c r="AG387" s="150"/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</row>
    <row r="388" spans="1:58" ht="22.5" outlineLevel="1" x14ac:dyDescent="0.2">
      <c r="A388" s="157"/>
      <c r="B388" s="158"/>
      <c r="C388" s="185" t="s">
        <v>372</v>
      </c>
      <c r="D388" s="160"/>
      <c r="E388" s="161">
        <v>4.95</v>
      </c>
      <c r="F388" s="159"/>
      <c r="G388" s="159"/>
      <c r="H388" s="159"/>
      <c r="I388" s="159"/>
      <c r="J388" s="159"/>
      <c r="K388" s="159"/>
      <c r="L388" s="159"/>
      <c r="M388" s="159"/>
      <c r="N388" s="159"/>
      <c r="O388" s="159"/>
      <c r="P388" s="159"/>
      <c r="Q388" s="159"/>
      <c r="R388" s="159"/>
      <c r="S388" s="159"/>
      <c r="T388" s="159"/>
      <c r="U388" s="159"/>
      <c r="V388" s="159"/>
      <c r="W388" s="150"/>
      <c r="X388" s="150"/>
      <c r="Y388" s="150"/>
      <c r="Z388" s="150"/>
      <c r="AA388" s="150"/>
      <c r="AB388" s="150"/>
      <c r="AC388" s="150"/>
      <c r="AD388" s="150"/>
      <c r="AE388" s="150" t="s">
        <v>115</v>
      </c>
      <c r="AF388" s="150">
        <v>0</v>
      </c>
      <c r="AG388" s="150"/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</row>
    <row r="389" spans="1:58" ht="22.5" outlineLevel="1" x14ac:dyDescent="0.2">
      <c r="A389" s="157"/>
      <c r="B389" s="158"/>
      <c r="C389" s="185" t="s">
        <v>373</v>
      </c>
      <c r="D389" s="160"/>
      <c r="E389" s="161">
        <v>1.1000000000000001</v>
      </c>
      <c r="F389" s="159"/>
      <c r="G389" s="159"/>
      <c r="H389" s="159"/>
      <c r="I389" s="159"/>
      <c r="J389" s="159"/>
      <c r="K389" s="159"/>
      <c r="L389" s="159"/>
      <c r="M389" s="159"/>
      <c r="N389" s="159"/>
      <c r="O389" s="159"/>
      <c r="P389" s="159"/>
      <c r="Q389" s="159"/>
      <c r="R389" s="159"/>
      <c r="S389" s="159"/>
      <c r="T389" s="159"/>
      <c r="U389" s="159"/>
      <c r="V389" s="159"/>
      <c r="W389" s="150"/>
      <c r="X389" s="150"/>
      <c r="Y389" s="150"/>
      <c r="Z389" s="150"/>
      <c r="AA389" s="150"/>
      <c r="AB389" s="150"/>
      <c r="AC389" s="150"/>
      <c r="AD389" s="150"/>
      <c r="AE389" s="150" t="s">
        <v>115</v>
      </c>
      <c r="AF389" s="150">
        <v>0</v>
      </c>
      <c r="AG389" s="150"/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</row>
    <row r="390" spans="1:58" ht="22.5" outlineLevel="1" x14ac:dyDescent="0.2">
      <c r="A390" s="157"/>
      <c r="B390" s="158"/>
      <c r="C390" s="185" t="s">
        <v>374</v>
      </c>
      <c r="D390" s="160"/>
      <c r="E390" s="161">
        <v>1.1000000000000001</v>
      </c>
      <c r="F390" s="159"/>
      <c r="G390" s="159"/>
      <c r="H390" s="159"/>
      <c r="I390" s="159"/>
      <c r="J390" s="159"/>
      <c r="K390" s="159"/>
      <c r="L390" s="159"/>
      <c r="M390" s="159"/>
      <c r="N390" s="159"/>
      <c r="O390" s="159"/>
      <c r="P390" s="159"/>
      <c r="Q390" s="159"/>
      <c r="R390" s="159"/>
      <c r="S390" s="159"/>
      <c r="T390" s="159"/>
      <c r="U390" s="159"/>
      <c r="V390" s="159"/>
      <c r="W390" s="150"/>
      <c r="X390" s="150"/>
      <c r="Y390" s="150"/>
      <c r="Z390" s="150"/>
      <c r="AA390" s="150"/>
      <c r="AB390" s="150"/>
      <c r="AC390" s="150"/>
      <c r="AD390" s="150"/>
      <c r="AE390" s="150" t="s">
        <v>115</v>
      </c>
      <c r="AF390" s="150">
        <v>0</v>
      </c>
      <c r="AG390" s="150"/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</row>
    <row r="391" spans="1:58" ht="22.5" outlineLevel="1" x14ac:dyDescent="0.2">
      <c r="A391" s="157"/>
      <c r="B391" s="158"/>
      <c r="C391" s="185" t="s">
        <v>375</v>
      </c>
      <c r="D391" s="160"/>
      <c r="E391" s="161">
        <v>1.1000000000000001</v>
      </c>
      <c r="F391" s="159"/>
      <c r="G391" s="159"/>
      <c r="H391" s="159"/>
      <c r="I391" s="159"/>
      <c r="J391" s="159"/>
      <c r="K391" s="159"/>
      <c r="L391" s="159"/>
      <c r="M391" s="159"/>
      <c r="N391" s="159"/>
      <c r="O391" s="159"/>
      <c r="P391" s="159"/>
      <c r="Q391" s="159"/>
      <c r="R391" s="159"/>
      <c r="S391" s="159"/>
      <c r="T391" s="159"/>
      <c r="U391" s="159"/>
      <c r="V391" s="159"/>
      <c r="W391" s="150"/>
      <c r="X391" s="150"/>
      <c r="Y391" s="150"/>
      <c r="Z391" s="150"/>
      <c r="AA391" s="150"/>
      <c r="AB391" s="150"/>
      <c r="AC391" s="150"/>
      <c r="AD391" s="150"/>
      <c r="AE391" s="150" t="s">
        <v>115</v>
      </c>
      <c r="AF391" s="150">
        <v>0</v>
      </c>
      <c r="AG391" s="150"/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</row>
    <row r="392" spans="1:58" ht="22.5" outlineLevel="1" x14ac:dyDescent="0.2">
      <c r="A392" s="157"/>
      <c r="B392" s="158"/>
      <c r="C392" s="185" t="s">
        <v>376</v>
      </c>
      <c r="D392" s="160"/>
      <c r="E392" s="161">
        <v>1.74</v>
      </c>
      <c r="F392" s="159"/>
      <c r="G392" s="159"/>
      <c r="H392" s="159"/>
      <c r="I392" s="159"/>
      <c r="J392" s="159"/>
      <c r="K392" s="159"/>
      <c r="L392" s="159"/>
      <c r="M392" s="159"/>
      <c r="N392" s="159"/>
      <c r="O392" s="159"/>
      <c r="P392" s="159"/>
      <c r="Q392" s="159"/>
      <c r="R392" s="159"/>
      <c r="S392" s="159"/>
      <c r="T392" s="159"/>
      <c r="U392" s="159"/>
      <c r="V392" s="159"/>
      <c r="W392" s="150"/>
      <c r="X392" s="150"/>
      <c r="Y392" s="150"/>
      <c r="Z392" s="150"/>
      <c r="AA392" s="150"/>
      <c r="AB392" s="150"/>
      <c r="AC392" s="150"/>
      <c r="AD392" s="150"/>
      <c r="AE392" s="150" t="s">
        <v>115</v>
      </c>
      <c r="AF392" s="150">
        <v>0</v>
      </c>
      <c r="AG392" s="150"/>
      <c r="AH392" s="150"/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</row>
    <row r="393" spans="1:58" ht="22.5" outlineLevel="1" x14ac:dyDescent="0.2">
      <c r="A393" s="157"/>
      <c r="B393" s="158"/>
      <c r="C393" s="185" t="s">
        <v>377</v>
      </c>
      <c r="D393" s="160"/>
      <c r="E393" s="161">
        <v>1.1000000000000001</v>
      </c>
      <c r="F393" s="159"/>
      <c r="G393" s="159"/>
      <c r="H393" s="159"/>
      <c r="I393" s="159"/>
      <c r="J393" s="159"/>
      <c r="K393" s="159"/>
      <c r="L393" s="159"/>
      <c r="M393" s="159"/>
      <c r="N393" s="159"/>
      <c r="O393" s="159"/>
      <c r="P393" s="159"/>
      <c r="Q393" s="159"/>
      <c r="R393" s="159"/>
      <c r="S393" s="159"/>
      <c r="T393" s="159"/>
      <c r="U393" s="159"/>
      <c r="V393" s="159"/>
      <c r="W393" s="150"/>
      <c r="X393" s="150"/>
      <c r="Y393" s="150"/>
      <c r="Z393" s="150"/>
      <c r="AA393" s="150"/>
      <c r="AB393" s="150"/>
      <c r="AC393" s="150"/>
      <c r="AD393" s="150"/>
      <c r="AE393" s="150" t="s">
        <v>115</v>
      </c>
      <c r="AF393" s="150">
        <v>0</v>
      </c>
      <c r="AG393" s="150"/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</row>
    <row r="394" spans="1:58" ht="22.5" outlineLevel="1" x14ac:dyDescent="0.2">
      <c r="A394" s="157"/>
      <c r="B394" s="158"/>
      <c r="C394" s="185" t="s">
        <v>378</v>
      </c>
      <c r="D394" s="160"/>
      <c r="E394" s="161">
        <v>1.1000000000000001</v>
      </c>
      <c r="F394" s="159"/>
      <c r="G394" s="159"/>
      <c r="H394" s="159"/>
      <c r="I394" s="159"/>
      <c r="J394" s="159"/>
      <c r="K394" s="159"/>
      <c r="L394" s="159"/>
      <c r="M394" s="159"/>
      <c r="N394" s="159"/>
      <c r="O394" s="159"/>
      <c r="P394" s="159"/>
      <c r="Q394" s="159"/>
      <c r="R394" s="159"/>
      <c r="S394" s="159"/>
      <c r="T394" s="159"/>
      <c r="U394" s="159"/>
      <c r="V394" s="159"/>
      <c r="W394" s="150"/>
      <c r="X394" s="150"/>
      <c r="Y394" s="150"/>
      <c r="Z394" s="150"/>
      <c r="AA394" s="150"/>
      <c r="AB394" s="150"/>
      <c r="AC394" s="150"/>
      <c r="AD394" s="150"/>
      <c r="AE394" s="150" t="s">
        <v>115</v>
      </c>
      <c r="AF394" s="150">
        <v>0</v>
      </c>
      <c r="AG394" s="150"/>
      <c r="AH394" s="150"/>
      <c r="AI394" s="150"/>
      <c r="AJ394" s="150"/>
      <c r="AK394" s="150"/>
      <c r="AL394" s="150"/>
      <c r="AM394" s="150"/>
      <c r="AN394" s="150"/>
      <c r="AO394" s="150"/>
      <c r="AP394" s="150"/>
      <c r="AQ394" s="150"/>
      <c r="AR394" s="150"/>
      <c r="AS394" s="150"/>
      <c r="AT394" s="150"/>
      <c r="AU394" s="150"/>
      <c r="AV394" s="150"/>
      <c r="AW394" s="150"/>
      <c r="AX394" s="150"/>
      <c r="AY394" s="150"/>
      <c r="AZ394" s="150"/>
      <c r="BA394" s="150"/>
      <c r="BB394" s="150"/>
      <c r="BC394" s="150"/>
      <c r="BD394" s="150"/>
      <c r="BE394" s="150"/>
      <c r="BF394" s="150"/>
    </row>
    <row r="395" spans="1:58" ht="22.5" outlineLevel="1" x14ac:dyDescent="0.2">
      <c r="A395" s="157"/>
      <c r="B395" s="158"/>
      <c r="C395" s="185" t="s">
        <v>379</v>
      </c>
      <c r="D395" s="160"/>
      <c r="E395" s="161">
        <v>1.1000000000000001</v>
      </c>
      <c r="F395" s="159"/>
      <c r="G395" s="159"/>
      <c r="H395" s="159"/>
      <c r="I395" s="159"/>
      <c r="J395" s="159"/>
      <c r="K395" s="159"/>
      <c r="L395" s="159"/>
      <c r="M395" s="159"/>
      <c r="N395" s="159"/>
      <c r="O395" s="159"/>
      <c r="P395" s="159"/>
      <c r="Q395" s="159"/>
      <c r="R395" s="159"/>
      <c r="S395" s="159"/>
      <c r="T395" s="159"/>
      <c r="U395" s="159"/>
      <c r="V395" s="159"/>
      <c r="W395" s="150"/>
      <c r="X395" s="150"/>
      <c r="Y395" s="150"/>
      <c r="Z395" s="150"/>
      <c r="AA395" s="150"/>
      <c r="AB395" s="150"/>
      <c r="AC395" s="150"/>
      <c r="AD395" s="150"/>
      <c r="AE395" s="150" t="s">
        <v>115</v>
      </c>
      <c r="AF395" s="150">
        <v>0</v>
      </c>
      <c r="AG395" s="150"/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</row>
    <row r="396" spans="1:58" ht="22.5" outlineLevel="1" x14ac:dyDescent="0.2">
      <c r="A396" s="157"/>
      <c r="B396" s="158"/>
      <c r="C396" s="185" t="s">
        <v>380</v>
      </c>
      <c r="D396" s="160"/>
      <c r="E396" s="161">
        <v>1.1000000000000001</v>
      </c>
      <c r="F396" s="159"/>
      <c r="G396" s="159"/>
      <c r="H396" s="159"/>
      <c r="I396" s="159"/>
      <c r="J396" s="159"/>
      <c r="K396" s="159"/>
      <c r="L396" s="159"/>
      <c r="M396" s="159"/>
      <c r="N396" s="159"/>
      <c r="O396" s="159"/>
      <c r="P396" s="159"/>
      <c r="Q396" s="159"/>
      <c r="R396" s="159"/>
      <c r="S396" s="159"/>
      <c r="T396" s="159"/>
      <c r="U396" s="159"/>
      <c r="V396" s="159"/>
      <c r="W396" s="150"/>
      <c r="X396" s="150"/>
      <c r="Y396" s="150"/>
      <c r="Z396" s="150"/>
      <c r="AA396" s="150"/>
      <c r="AB396" s="150"/>
      <c r="AC396" s="150"/>
      <c r="AD396" s="150"/>
      <c r="AE396" s="150" t="s">
        <v>115</v>
      </c>
      <c r="AF396" s="150">
        <v>0</v>
      </c>
      <c r="AG396" s="150"/>
      <c r="AH396" s="150"/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</row>
    <row r="397" spans="1:58" ht="22.5" outlineLevel="1" x14ac:dyDescent="0.2">
      <c r="A397" s="157"/>
      <c r="B397" s="158"/>
      <c r="C397" s="185" t="s">
        <v>381</v>
      </c>
      <c r="D397" s="160"/>
      <c r="E397" s="161">
        <v>2.8</v>
      </c>
      <c r="F397" s="159"/>
      <c r="G397" s="159"/>
      <c r="H397" s="159"/>
      <c r="I397" s="159"/>
      <c r="J397" s="159"/>
      <c r="K397" s="159"/>
      <c r="L397" s="159"/>
      <c r="M397" s="159"/>
      <c r="N397" s="159"/>
      <c r="O397" s="159"/>
      <c r="P397" s="159"/>
      <c r="Q397" s="159"/>
      <c r="R397" s="159"/>
      <c r="S397" s="159"/>
      <c r="T397" s="159"/>
      <c r="U397" s="159"/>
      <c r="V397" s="159"/>
      <c r="W397" s="150"/>
      <c r="X397" s="150"/>
      <c r="Y397" s="150"/>
      <c r="Z397" s="150"/>
      <c r="AA397" s="150"/>
      <c r="AB397" s="150"/>
      <c r="AC397" s="150"/>
      <c r="AD397" s="150"/>
      <c r="AE397" s="150" t="s">
        <v>115</v>
      </c>
      <c r="AF397" s="150">
        <v>0</v>
      </c>
      <c r="AG397" s="150"/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</row>
    <row r="398" spans="1:58" ht="22.5" outlineLevel="1" x14ac:dyDescent="0.2">
      <c r="A398" s="157"/>
      <c r="B398" s="158"/>
      <c r="C398" s="185" t="s">
        <v>382</v>
      </c>
      <c r="D398" s="160"/>
      <c r="E398" s="161">
        <v>2.8</v>
      </c>
      <c r="F398" s="159"/>
      <c r="G398" s="159"/>
      <c r="H398" s="159"/>
      <c r="I398" s="159"/>
      <c r="J398" s="159"/>
      <c r="K398" s="159"/>
      <c r="L398" s="159"/>
      <c r="M398" s="159"/>
      <c r="N398" s="159"/>
      <c r="O398" s="159"/>
      <c r="P398" s="159"/>
      <c r="Q398" s="159"/>
      <c r="R398" s="159"/>
      <c r="S398" s="159"/>
      <c r="T398" s="159"/>
      <c r="U398" s="159"/>
      <c r="V398" s="159"/>
      <c r="W398" s="150"/>
      <c r="X398" s="150"/>
      <c r="Y398" s="150"/>
      <c r="Z398" s="150"/>
      <c r="AA398" s="150"/>
      <c r="AB398" s="150"/>
      <c r="AC398" s="150"/>
      <c r="AD398" s="150"/>
      <c r="AE398" s="150" t="s">
        <v>115</v>
      </c>
      <c r="AF398" s="150">
        <v>0</v>
      </c>
      <c r="AG398" s="150"/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</row>
    <row r="399" spans="1:58" ht="22.5" outlineLevel="1" x14ac:dyDescent="0.2">
      <c r="A399" s="157"/>
      <c r="B399" s="158"/>
      <c r="C399" s="185" t="s">
        <v>383</v>
      </c>
      <c r="D399" s="160"/>
      <c r="E399" s="161">
        <v>0.72</v>
      </c>
      <c r="F399" s="159"/>
      <c r="G399" s="159"/>
      <c r="H399" s="159"/>
      <c r="I399" s="159"/>
      <c r="J399" s="159"/>
      <c r="K399" s="159"/>
      <c r="L399" s="159"/>
      <c r="M399" s="159"/>
      <c r="N399" s="159"/>
      <c r="O399" s="159"/>
      <c r="P399" s="159"/>
      <c r="Q399" s="159"/>
      <c r="R399" s="159"/>
      <c r="S399" s="159"/>
      <c r="T399" s="159"/>
      <c r="U399" s="159"/>
      <c r="V399" s="159"/>
      <c r="W399" s="150"/>
      <c r="X399" s="150"/>
      <c r="Y399" s="150"/>
      <c r="Z399" s="150"/>
      <c r="AA399" s="150"/>
      <c r="AB399" s="150"/>
      <c r="AC399" s="150"/>
      <c r="AD399" s="150"/>
      <c r="AE399" s="150" t="s">
        <v>115</v>
      </c>
      <c r="AF399" s="150">
        <v>0</v>
      </c>
      <c r="AG399" s="150"/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</row>
    <row r="400" spans="1:58" ht="22.5" outlineLevel="1" x14ac:dyDescent="0.2">
      <c r="A400" s="157"/>
      <c r="B400" s="158"/>
      <c r="C400" s="185" t="s">
        <v>384</v>
      </c>
      <c r="D400" s="160"/>
      <c r="E400" s="161">
        <v>1.64</v>
      </c>
      <c r="F400" s="159"/>
      <c r="G400" s="159"/>
      <c r="H400" s="159"/>
      <c r="I400" s="159"/>
      <c r="J400" s="159"/>
      <c r="K400" s="159"/>
      <c r="L400" s="159"/>
      <c r="M400" s="159"/>
      <c r="N400" s="159"/>
      <c r="O400" s="159"/>
      <c r="P400" s="159"/>
      <c r="Q400" s="159"/>
      <c r="R400" s="159"/>
      <c r="S400" s="159"/>
      <c r="T400" s="159"/>
      <c r="U400" s="159"/>
      <c r="V400" s="159"/>
      <c r="W400" s="150"/>
      <c r="X400" s="150"/>
      <c r="Y400" s="150"/>
      <c r="Z400" s="150"/>
      <c r="AA400" s="150"/>
      <c r="AB400" s="150"/>
      <c r="AC400" s="150"/>
      <c r="AD400" s="150"/>
      <c r="AE400" s="150" t="s">
        <v>115</v>
      </c>
      <c r="AF400" s="150">
        <v>0</v>
      </c>
      <c r="AG400" s="150"/>
      <c r="AH400" s="150"/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</row>
    <row r="401" spans="1:58" ht="22.5" outlineLevel="1" x14ac:dyDescent="0.2">
      <c r="A401" s="157"/>
      <c r="B401" s="158"/>
      <c r="C401" s="185" t="s">
        <v>385</v>
      </c>
      <c r="D401" s="160"/>
      <c r="E401" s="161">
        <v>0.56000000000000005</v>
      </c>
      <c r="F401" s="159"/>
      <c r="G401" s="159"/>
      <c r="H401" s="159"/>
      <c r="I401" s="159"/>
      <c r="J401" s="159"/>
      <c r="K401" s="159"/>
      <c r="L401" s="159"/>
      <c r="M401" s="159"/>
      <c r="N401" s="159"/>
      <c r="O401" s="159"/>
      <c r="P401" s="159"/>
      <c r="Q401" s="159"/>
      <c r="R401" s="159"/>
      <c r="S401" s="159"/>
      <c r="T401" s="159"/>
      <c r="U401" s="159"/>
      <c r="V401" s="159"/>
      <c r="W401" s="150"/>
      <c r="X401" s="150"/>
      <c r="Y401" s="150"/>
      <c r="Z401" s="150"/>
      <c r="AA401" s="150"/>
      <c r="AB401" s="150"/>
      <c r="AC401" s="150"/>
      <c r="AD401" s="150"/>
      <c r="AE401" s="150" t="s">
        <v>115</v>
      </c>
      <c r="AF401" s="150">
        <v>0</v>
      </c>
      <c r="AG401" s="150"/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</row>
    <row r="402" spans="1:58" ht="22.5" outlineLevel="1" x14ac:dyDescent="0.2">
      <c r="A402" s="157"/>
      <c r="B402" s="158"/>
      <c r="C402" s="185" t="s">
        <v>386</v>
      </c>
      <c r="D402" s="160"/>
      <c r="E402" s="161">
        <v>3.48</v>
      </c>
      <c r="F402" s="159"/>
      <c r="G402" s="159"/>
      <c r="H402" s="159"/>
      <c r="I402" s="159"/>
      <c r="J402" s="159"/>
      <c r="K402" s="159"/>
      <c r="L402" s="159"/>
      <c r="M402" s="159"/>
      <c r="N402" s="159"/>
      <c r="O402" s="159"/>
      <c r="P402" s="159"/>
      <c r="Q402" s="159"/>
      <c r="R402" s="159"/>
      <c r="S402" s="159"/>
      <c r="T402" s="159"/>
      <c r="U402" s="159"/>
      <c r="V402" s="159"/>
      <c r="W402" s="150"/>
      <c r="X402" s="150"/>
      <c r="Y402" s="150"/>
      <c r="Z402" s="150"/>
      <c r="AA402" s="150"/>
      <c r="AB402" s="150"/>
      <c r="AC402" s="150"/>
      <c r="AD402" s="150"/>
      <c r="AE402" s="150" t="s">
        <v>115</v>
      </c>
      <c r="AF402" s="150">
        <v>0</v>
      </c>
      <c r="AG402" s="150"/>
      <c r="AH402" s="150"/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</row>
    <row r="403" spans="1:58" ht="22.5" outlineLevel="1" x14ac:dyDescent="0.2">
      <c r="A403" s="157"/>
      <c r="B403" s="158"/>
      <c r="C403" s="185" t="s">
        <v>387</v>
      </c>
      <c r="D403" s="160"/>
      <c r="E403" s="161">
        <v>1.26</v>
      </c>
      <c r="F403" s="159"/>
      <c r="G403" s="159"/>
      <c r="H403" s="159"/>
      <c r="I403" s="159"/>
      <c r="J403" s="159"/>
      <c r="K403" s="159"/>
      <c r="L403" s="159"/>
      <c r="M403" s="159"/>
      <c r="N403" s="159"/>
      <c r="O403" s="159"/>
      <c r="P403" s="159"/>
      <c r="Q403" s="159"/>
      <c r="R403" s="159"/>
      <c r="S403" s="159"/>
      <c r="T403" s="159"/>
      <c r="U403" s="159"/>
      <c r="V403" s="159"/>
      <c r="W403" s="150"/>
      <c r="X403" s="150"/>
      <c r="Y403" s="150"/>
      <c r="Z403" s="150"/>
      <c r="AA403" s="150"/>
      <c r="AB403" s="150"/>
      <c r="AC403" s="150"/>
      <c r="AD403" s="150"/>
      <c r="AE403" s="150" t="s">
        <v>115</v>
      </c>
      <c r="AF403" s="150">
        <v>0</v>
      </c>
      <c r="AG403" s="150"/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</row>
    <row r="404" spans="1:58" ht="22.5" outlineLevel="1" x14ac:dyDescent="0.2">
      <c r="A404" s="157"/>
      <c r="B404" s="158"/>
      <c r="C404" s="185" t="s">
        <v>388</v>
      </c>
      <c r="D404" s="160"/>
      <c r="E404" s="161">
        <v>1.26</v>
      </c>
      <c r="F404" s="159"/>
      <c r="G404" s="159"/>
      <c r="H404" s="159"/>
      <c r="I404" s="159"/>
      <c r="J404" s="159"/>
      <c r="K404" s="159"/>
      <c r="L404" s="159"/>
      <c r="M404" s="159"/>
      <c r="N404" s="159"/>
      <c r="O404" s="159"/>
      <c r="P404" s="159"/>
      <c r="Q404" s="159"/>
      <c r="R404" s="159"/>
      <c r="S404" s="159"/>
      <c r="T404" s="159"/>
      <c r="U404" s="159"/>
      <c r="V404" s="159"/>
      <c r="W404" s="150"/>
      <c r="X404" s="150"/>
      <c r="Y404" s="150"/>
      <c r="Z404" s="150"/>
      <c r="AA404" s="150"/>
      <c r="AB404" s="150"/>
      <c r="AC404" s="150"/>
      <c r="AD404" s="150"/>
      <c r="AE404" s="150" t="s">
        <v>115</v>
      </c>
      <c r="AF404" s="150">
        <v>0</v>
      </c>
      <c r="AG404" s="150"/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</row>
    <row r="405" spans="1:58" ht="22.5" outlineLevel="1" x14ac:dyDescent="0.2">
      <c r="A405" s="157"/>
      <c r="B405" s="158"/>
      <c r="C405" s="185" t="s">
        <v>389</v>
      </c>
      <c r="D405" s="160"/>
      <c r="E405" s="161">
        <v>0.55000000000000004</v>
      </c>
      <c r="F405" s="159"/>
      <c r="G405" s="159"/>
      <c r="H405" s="159"/>
      <c r="I405" s="159"/>
      <c r="J405" s="159"/>
      <c r="K405" s="159"/>
      <c r="L405" s="159"/>
      <c r="M405" s="159"/>
      <c r="N405" s="159"/>
      <c r="O405" s="159"/>
      <c r="P405" s="159"/>
      <c r="Q405" s="159"/>
      <c r="R405" s="159"/>
      <c r="S405" s="159"/>
      <c r="T405" s="159"/>
      <c r="U405" s="159"/>
      <c r="V405" s="159"/>
      <c r="W405" s="150"/>
      <c r="X405" s="150"/>
      <c r="Y405" s="150"/>
      <c r="Z405" s="150"/>
      <c r="AA405" s="150"/>
      <c r="AB405" s="150"/>
      <c r="AC405" s="150"/>
      <c r="AD405" s="150"/>
      <c r="AE405" s="150" t="s">
        <v>115</v>
      </c>
      <c r="AF405" s="150">
        <v>0</v>
      </c>
      <c r="AG405" s="150"/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</row>
    <row r="406" spans="1:58" ht="22.5" outlineLevel="1" x14ac:dyDescent="0.2">
      <c r="A406" s="157"/>
      <c r="B406" s="158"/>
      <c r="C406" s="185" t="s">
        <v>390</v>
      </c>
      <c r="D406" s="160"/>
      <c r="E406" s="161">
        <v>0.55000000000000004</v>
      </c>
      <c r="F406" s="159"/>
      <c r="G406" s="159"/>
      <c r="H406" s="159"/>
      <c r="I406" s="159"/>
      <c r="J406" s="159"/>
      <c r="K406" s="159"/>
      <c r="L406" s="159"/>
      <c r="M406" s="159"/>
      <c r="N406" s="159"/>
      <c r="O406" s="159"/>
      <c r="P406" s="159"/>
      <c r="Q406" s="159"/>
      <c r="R406" s="159"/>
      <c r="S406" s="159"/>
      <c r="T406" s="159"/>
      <c r="U406" s="159"/>
      <c r="V406" s="159"/>
      <c r="W406" s="150"/>
      <c r="X406" s="150"/>
      <c r="Y406" s="150"/>
      <c r="Z406" s="150"/>
      <c r="AA406" s="150"/>
      <c r="AB406" s="150"/>
      <c r="AC406" s="150"/>
      <c r="AD406" s="150"/>
      <c r="AE406" s="150" t="s">
        <v>115</v>
      </c>
      <c r="AF406" s="150">
        <v>0</v>
      </c>
      <c r="AG406" s="150"/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</row>
    <row r="407" spans="1:58" ht="22.5" outlineLevel="1" x14ac:dyDescent="0.2">
      <c r="A407" s="157"/>
      <c r="B407" s="158"/>
      <c r="C407" s="185" t="s">
        <v>391</v>
      </c>
      <c r="D407" s="160"/>
      <c r="E407" s="161">
        <v>1.4</v>
      </c>
      <c r="F407" s="159"/>
      <c r="G407" s="159"/>
      <c r="H407" s="159"/>
      <c r="I407" s="159"/>
      <c r="J407" s="159"/>
      <c r="K407" s="159"/>
      <c r="L407" s="159"/>
      <c r="M407" s="159"/>
      <c r="N407" s="159"/>
      <c r="O407" s="159"/>
      <c r="P407" s="159"/>
      <c r="Q407" s="159"/>
      <c r="R407" s="159"/>
      <c r="S407" s="159"/>
      <c r="T407" s="159"/>
      <c r="U407" s="159"/>
      <c r="V407" s="159"/>
      <c r="W407" s="150"/>
      <c r="X407" s="150"/>
      <c r="Y407" s="150"/>
      <c r="Z407" s="150"/>
      <c r="AA407" s="150"/>
      <c r="AB407" s="150"/>
      <c r="AC407" s="150"/>
      <c r="AD407" s="150"/>
      <c r="AE407" s="150" t="s">
        <v>115</v>
      </c>
      <c r="AF407" s="150">
        <v>0</v>
      </c>
      <c r="AG407" s="150"/>
      <c r="AH407" s="150"/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</row>
    <row r="408" spans="1:58" ht="22.5" outlineLevel="1" x14ac:dyDescent="0.2">
      <c r="A408" s="157"/>
      <c r="B408" s="158"/>
      <c r="C408" s="185" t="s">
        <v>392</v>
      </c>
      <c r="D408" s="160"/>
      <c r="E408" s="161">
        <v>1.72</v>
      </c>
      <c r="F408" s="159"/>
      <c r="G408" s="159"/>
      <c r="H408" s="159"/>
      <c r="I408" s="159"/>
      <c r="J408" s="159"/>
      <c r="K408" s="159"/>
      <c r="L408" s="159"/>
      <c r="M408" s="159"/>
      <c r="N408" s="159"/>
      <c r="O408" s="159"/>
      <c r="P408" s="159"/>
      <c r="Q408" s="159"/>
      <c r="R408" s="159"/>
      <c r="S408" s="159"/>
      <c r="T408" s="159"/>
      <c r="U408" s="159"/>
      <c r="V408" s="159"/>
      <c r="W408" s="150"/>
      <c r="X408" s="150"/>
      <c r="Y408" s="150"/>
      <c r="Z408" s="150"/>
      <c r="AA408" s="150"/>
      <c r="AB408" s="150"/>
      <c r="AC408" s="150"/>
      <c r="AD408" s="150"/>
      <c r="AE408" s="150" t="s">
        <v>115</v>
      </c>
      <c r="AF408" s="150">
        <v>0</v>
      </c>
      <c r="AG408" s="150"/>
      <c r="AH408" s="150"/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</row>
    <row r="409" spans="1:58" ht="22.5" outlineLevel="1" x14ac:dyDescent="0.2">
      <c r="A409" s="157"/>
      <c r="B409" s="158"/>
      <c r="C409" s="185" t="s">
        <v>393</v>
      </c>
      <c r="D409" s="160"/>
      <c r="E409" s="161">
        <v>2.1</v>
      </c>
      <c r="F409" s="159"/>
      <c r="G409" s="159"/>
      <c r="H409" s="159"/>
      <c r="I409" s="159"/>
      <c r="J409" s="159"/>
      <c r="K409" s="159"/>
      <c r="L409" s="159"/>
      <c r="M409" s="159"/>
      <c r="N409" s="159"/>
      <c r="O409" s="159"/>
      <c r="P409" s="159"/>
      <c r="Q409" s="159"/>
      <c r="R409" s="159"/>
      <c r="S409" s="159"/>
      <c r="T409" s="159"/>
      <c r="U409" s="159"/>
      <c r="V409" s="159"/>
      <c r="W409" s="150"/>
      <c r="X409" s="150"/>
      <c r="Y409" s="150"/>
      <c r="Z409" s="150"/>
      <c r="AA409" s="150"/>
      <c r="AB409" s="150"/>
      <c r="AC409" s="150"/>
      <c r="AD409" s="150"/>
      <c r="AE409" s="150" t="s">
        <v>115</v>
      </c>
      <c r="AF409" s="150">
        <v>0</v>
      </c>
      <c r="AG409" s="150"/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</row>
    <row r="410" spans="1:58" ht="22.5" outlineLevel="1" x14ac:dyDescent="0.2">
      <c r="A410" s="157"/>
      <c r="B410" s="158"/>
      <c r="C410" s="185" t="s">
        <v>394</v>
      </c>
      <c r="D410" s="160"/>
      <c r="E410" s="161">
        <v>2.1</v>
      </c>
      <c r="F410" s="159"/>
      <c r="G410" s="159"/>
      <c r="H410" s="159"/>
      <c r="I410" s="159"/>
      <c r="J410" s="159"/>
      <c r="K410" s="159"/>
      <c r="L410" s="159"/>
      <c r="M410" s="159"/>
      <c r="N410" s="159"/>
      <c r="O410" s="159"/>
      <c r="P410" s="159"/>
      <c r="Q410" s="159"/>
      <c r="R410" s="159"/>
      <c r="S410" s="159"/>
      <c r="T410" s="159"/>
      <c r="U410" s="159"/>
      <c r="V410" s="159"/>
      <c r="W410" s="150"/>
      <c r="X410" s="150"/>
      <c r="Y410" s="150"/>
      <c r="Z410" s="150"/>
      <c r="AA410" s="150"/>
      <c r="AB410" s="150"/>
      <c r="AC410" s="150"/>
      <c r="AD410" s="150"/>
      <c r="AE410" s="150" t="s">
        <v>115</v>
      </c>
      <c r="AF410" s="150">
        <v>0</v>
      </c>
      <c r="AG410" s="150"/>
      <c r="AH410" s="150"/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</row>
    <row r="411" spans="1:58" ht="22.5" outlineLevel="1" x14ac:dyDescent="0.2">
      <c r="A411" s="157"/>
      <c r="B411" s="158"/>
      <c r="C411" s="185" t="s">
        <v>395</v>
      </c>
      <c r="D411" s="160"/>
      <c r="E411" s="161">
        <v>4.2</v>
      </c>
      <c r="F411" s="159"/>
      <c r="G411" s="159"/>
      <c r="H411" s="159"/>
      <c r="I411" s="159"/>
      <c r="J411" s="159"/>
      <c r="K411" s="159"/>
      <c r="L411" s="159"/>
      <c r="M411" s="159"/>
      <c r="N411" s="159"/>
      <c r="O411" s="159"/>
      <c r="P411" s="159"/>
      <c r="Q411" s="159"/>
      <c r="R411" s="159"/>
      <c r="S411" s="159"/>
      <c r="T411" s="159"/>
      <c r="U411" s="159"/>
      <c r="V411" s="159"/>
      <c r="W411" s="150"/>
      <c r="X411" s="150"/>
      <c r="Y411" s="150"/>
      <c r="Z411" s="150"/>
      <c r="AA411" s="150"/>
      <c r="AB411" s="150"/>
      <c r="AC411" s="150"/>
      <c r="AD411" s="150"/>
      <c r="AE411" s="150" t="s">
        <v>115</v>
      </c>
      <c r="AF411" s="150">
        <v>0</v>
      </c>
      <c r="AG411" s="150"/>
      <c r="AH411" s="150"/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</row>
    <row r="412" spans="1:58" ht="22.5" outlineLevel="1" x14ac:dyDescent="0.2">
      <c r="A412" s="157"/>
      <c r="B412" s="158"/>
      <c r="C412" s="185" t="s">
        <v>396</v>
      </c>
      <c r="D412" s="160"/>
      <c r="E412" s="161">
        <v>2.1</v>
      </c>
      <c r="F412" s="159"/>
      <c r="G412" s="159"/>
      <c r="H412" s="159"/>
      <c r="I412" s="159"/>
      <c r="J412" s="159"/>
      <c r="K412" s="159"/>
      <c r="L412" s="159"/>
      <c r="M412" s="159"/>
      <c r="N412" s="159"/>
      <c r="O412" s="159"/>
      <c r="P412" s="159"/>
      <c r="Q412" s="159"/>
      <c r="R412" s="159"/>
      <c r="S412" s="159"/>
      <c r="T412" s="159"/>
      <c r="U412" s="159"/>
      <c r="V412" s="159"/>
      <c r="W412" s="150"/>
      <c r="X412" s="150"/>
      <c r="Y412" s="150"/>
      <c r="Z412" s="150"/>
      <c r="AA412" s="150"/>
      <c r="AB412" s="150"/>
      <c r="AC412" s="150"/>
      <c r="AD412" s="150"/>
      <c r="AE412" s="150" t="s">
        <v>115</v>
      </c>
      <c r="AF412" s="150">
        <v>0</v>
      </c>
      <c r="AG412" s="150"/>
      <c r="AH412" s="150"/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</row>
    <row r="413" spans="1:58" ht="22.5" outlineLevel="1" x14ac:dyDescent="0.2">
      <c r="A413" s="157"/>
      <c r="B413" s="158"/>
      <c r="C413" s="185" t="s">
        <v>397</v>
      </c>
      <c r="D413" s="160"/>
      <c r="E413" s="161">
        <v>4.32</v>
      </c>
      <c r="F413" s="159"/>
      <c r="G413" s="159"/>
      <c r="H413" s="159"/>
      <c r="I413" s="159"/>
      <c r="J413" s="159"/>
      <c r="K413" s="159"/>
      <c r="L413" s="159"/>
      <c r="M413" s="159"/>
      <c r="N413" s="159"/>
      <c r="O413" s="159"/>
      <c r="P413" s="159"/>
      <c r="Q413" s="159"/>
      <c r="R413" s="159"/>
      <c r="S413" s="159"/>
      <c r="T413" s="159"/>
      <c r="U413" s="159"/>
      <c r="V413" s="159"/>
      <c r="W413" s="150"/>
      <c r="X413" s="150"/>
      <c r="Y413" s="150"/>
      <c r="Z413" s="150"/>
      <c r="AA413" s="150"/>
      <c r="AB413" s="150"/>
      <c r="AC413" s="150"/>
      <c r="AD413" s="150"/>
      <c r="AE413" s="150" t="s">
        <v>115</v>
      </c>
      <c r="AF413" s="150">
        <v>0</v>
      </c>
      <c r="AG413" s="150"/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</row>
    <row r="414" spans="1:58" ht="22.5" outlineLevel="1" x14ac:dyDescent="0.2">
      <c r="A414" s="157"/>
      <c r="B414" s="158"/>
      <c r="C414" s="185" t="s">
        <v>398</v>
      </c>
      <c r="D414" s="160"/>
      <c r="E414" s="161">
        <v>3.36</v>
      </c>
      <c r="F414" s="159"/>
      <c r="G414" s="159"/>
      <c r="H414" s="159"/>
      <c r="I414" s="159"/>
      <c r="J414" s="159"/>
      <c r="K414" s="159"/>
      <c r="L414" s="159"/>
      <c r="M414" s="159"/>
      <c r="N414" s="159"/>
      <c r="O414" s="159"/>
      <c r="P414" s="159"/>
      <c r="Q414" s="159"/>
      <c r="R414" s="159"/>
      <c r="S414" s="159"/>
      <c r="T414" s="159"/>
      <c r="U414" s="159"/>
      <c r="V414" s="159"/>
      <c r="W414" s="150"/>
      <c r="X414" s="150"/>
      <c r="Y414" s="150"/>
      <c r="Z414" s="150"/>
      <c r="AA414" s="150"/>
      <c r="AB414" s="150"/>
      <c r="AC414" s="150"/>
      <c r="AD414" s="150"/>
      <c r="AE414" s="150" t="s">
        <v>115</v>
      </c>
      <c r="AF414" s="150">
        <v>0</v>
      </c>
      <c r="AG414" s="150"/>
      <c r="AH414" s="150"/>
      <c r="AI414" s="150"/>
      <c r="AJ414" s="150"/>
      <c r="AK414" s="150"/>
      <c r="AL414" s="150"/>
      <c r="AM414" s="150"/>
      <c r="AN414" s="150"/>
      <c r="AO414" s="150"/>
      <c r="AP414" s="150"/>
      <c r="AQ414" s="150"/>
      <c r="AR414" s="150"/>
      <c r="AS414" s="150"/>
      <c r="AT414" s="150"/>
      <c r="AU414" s="150"/>
      <c r="AV414" s="150"/>
      <c r="AW414" s="150"/>
      <c r="AX414" s="150"/>
      <c r="AY414" s="150"/>
      <c r="AZ414" s="150"/>
      <c r="BA414" s="150"/>
      <c r="BB414" s="150"/>
      <c r="BC414" s="150"/>
      <c r="BD414" s="150"/>
      <c r="BE414" s="150"/>
      <c r="BF414" s="150"/>
    </row>
    <row r="415" spans="1:58" ht="22.5" outlineLevel="1" x14ac:dyDescent="0.2">
      <c r="A415" s="157"/>
      <c r="B415" s="158"/>
      <c r="C415" s="185" t="s">
        <v>399</v>
      </c>
      <c r="D415" s="160"/>
      <c r="E415" s="161">
        <v>4.2</v>
      </c>
      <c r="F415" s="159"/>
      <c r="G415" s="159"/>
      <c r="H415" s="159"/>
      <c r="I415" s="159"/>
      <c r="J415" s="159"/>
      <c r="K415" s="159"/>
      <c r="L415" s="159"/>
      <c r="M415" s="159"/>
      <c r="N415" s="159"/>
      <c r="O415" s="159"/>
      <c r="P415" s="159"/>
      <c r="Q415" s="159"/>
      <c r="R415" s="159"/>
      <c r="S415" s="159"/>
      <c r="T415" s="159"/>
      <c r="U415" s="159"/>
      <c r="V415" s="159"/>
      <c r="W415" s="150"/>
      <c r="X415" s="150"/>
      <c r="Y415" s="150"/>
      <c r="Z415" s="150"/>
      <c r="AA415" s="150"/>
      <c r="AB415" s="150"/>
      <c r="AC415" s="150"/>
      <c r="AD415" s="150"/>
      <c r="AE415" s="150" t="s">
        <v>115</v>
      </c>
      <c r="AF415" s="150">
        <v>0</v>
      </c>
      <c r="AG415" s="150"/>
      <c r="AH415" s="150"/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</row>
    <row r="416" spans="1:58" ht="22.5" outlineLevel="1" x14ac:dyDescent="0.2">
      <c r="A416" s="157"/>
      <c r="B416" s="158"/>
      <c r="C416" s="185" t="s">
        <v>400</v>
      </c>
      <c r="D416" s="160"/>
      <c r="E416" s="161">
        <v>2.1</v>
      </c>
      <c r="F416" s="159"/>
      <c r="G416" s="159"/>
      <c r="H416" s="159"/>
      <c r="I416" s="159"/>
      <c r="J416" s="159"/>
      <c r="K416" s="159"/>
      <c r="L416" s="159"/>
      <c r="M416" s="159"/>
      <c r="N416" s="159"/>
      <c r="O416" s="159"/>
      <c r="P416" s="159"/>
      <c r="Q416" s="159"/>
      <c r="R416" s="159"/>
      <c r="S416" s="159"/>
      <c r="T416" s="159"/>
      <c r="U416" s="159"/>
      <c r="V416" s="159"/>
      <c r="W416" s="150"/>
      <c r="X416" s="150"/>
      <c r="Y416" s="150"/>
      <c r="Z416" s="150"/>
      <c r="AA416" s="150"/>
      <c r="AB416" s="150"/>
      <c r="AC416" s="150"/>
      <c r="AD416" s="150"/>
      <c r="AE416" s="150" t="s">
        <v>115</v>
      </c>
      <c r="AF416" s="150">
        <v>0</v>
      </c>
      <c r="AG416" s="150"/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</row>
    <row r="417" spans="1:58" ht="22.5" outlineLevel="1" x14ac:dyDescent="0.2">
      <c r="A417" s="157"/>
      <c r="B417" s="158"/>
      <c r="C417" s="185" t="s">
        <v>401</v>
      </c>
      <c r="D417" s="160"/>
      <c r="E417" s="161">
        <v>2.1</v>
      </c>
      <c r="F417" s="159"/>
      <c r="G417" s="159"/>
      <c r="H417" s="159"/>
      <c r="I417" s="159"/>
      <c r="J417" s="159"/>
      <c r="K417" s="159"/>
      <c r="L417" s="159"/>
      <c r="M417" s="159"/>
      <c r="N417" s="159"/>
      <c r="O417" s="159"/>
      <c r="P417" s="159"/>
      <c r="Q417" s="159"/>
      <c r="R417" s="159"/>
      <c r="S417" s="159"/>
      <c r="T417" s="159"/>
      <c r="U417" s="159"/>
      <c r="V417" s="159"/>
      <c r="W417" s="150"/>
      <c r="X417" s="150"/>
      <c r="Y417" s="150"/>
      <c r="Z417" s="150"/>
      <c r="AA417" s="150"/>
      <c r="AB417" s="150"/>
      <c r="AC417" s="150"/>
      <c r="AD417" s="150"/>
      <c r="AE417" s="150" t="s">
        <v>115</v>
      </c>
      <c r="AF417" s="150">
        <v>0</v>
      </c>
      <c r="AG417" s="150"/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</row>
    <row r="418" spans="1:58" ht="22.5" outlineLevel="1" x14ac:dyDescent="0.2">
      <c r="A418" s="157"/>
      <c r="B418" s="158"/>
      <c r="C418" s="185" t="s">
        <v>402</v>
      </c>
      <c r="D418" s="160"/>
      <c r="E418" s="161">
        <v>2.1</v>
      </c>
      <c r="F418" s="159"/>
      <c r="G418" s="159"/>
      <c r="H418" s="159"/>
      <c r="I418" s="159"/>
      <c r="J418" s="159"/>
      <c r="K418" s="159"/>
      <c r="L418" s="159"/>
      <c r="M418" s="159"/>
      <c r="N418" s="159"/>
      <c r="O418" s="159"/>
      <c r="P418" s="159"/>
      <c r="Q418" s="159"/>
      <c r="R418" s="159"/>
      <c r="S418" s="159"/>
      <c r="T418" s="159"/>
      <c r="U418" s="159"/>
      <c r="V418" s="159"/>
      <c r="W418" s="150"/>
      <c r="X418" s="150"/>
      <c r="Y418" s="150"/>
      <c r="Z418" s="150"/>
      <c r="AA418" s="150"/>
      <c r="AB418" s="150"/>
      <c r="AC418" s="150"/>
      <c r="AD418" s="150"/>
      <c r="AE418" s="150" t="s">
        <v>115</v>
      </c>
      <c r="AF418" s="150">
        <v>0</v>
      </c>
      <c r="AG418" s="150"/>
      <c r="AH418" s="150"/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</row>
    <row r="419" spans="1:58" ht="22.5" outlineLevel="1" x14ac:dyDescent="0.2">
      <c r="A419" s="157"/>
      <c r="B419" s="158"/>
      <c r="C419" s="185" t="s">
        <v>403</v>
      </c>
      <c r="D419" s="160"/>
      <c r="E419" s="161">
        <v>1.72</v>
      </c>
      <c r="F419" s="159"/>
      <c r="G419" s="159"/>
      <c r="H419" s="159"/>
      <c r="I419" s="159"/>
      <c r="J419" s="159"/>
      <c r="K419" s="159"/>
      <c r="L419" s="159"/>
      <c r="M419" s="159"/>
      <c r="N419" s="159"/>
      <c r="O419" s="159"/>
      <c r="P419" s="159"/>
      <c r="Q419" s="159"/>
      <c r="R419" s="159"/>
      <c r="S419" s="159"/>
      <c r="T419" s="159"/>
      <c r="U419" s="159"/>
      <c r="V419" s="159"/>
      <c r="W419" s="150"/>
      <c r="X419" s="150"/>
      <c r="Y419" s="150"/>
      <c r="Z419" s="150"/>
      <c r="AA419" s="150"/>
      <c r="AB419" s="150"/>
      <c r="AC419" s="150"/>
      <c r="AD419" s="150"/>
      <c r="AE419" s="150" t="s">
        <v>115</v>
      </c>
      <c r="AF419" s="150">
        <v>0</v>
      </c>
      <c r="AG419" s="150"/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</row>
    <row r="420" spans="1:58" ht="22.5" outlineLevel="1" x14ac:dyDescent="0.2">
      <c r="A420" s="157"/>
      <c r="B420" s="158"/>
      <c r="C420" s="185" t="s">
        <v>404</v>
      </c>
      <c r="D420" s="160"/>
      <c r="E420" s="161">
        <v>4.32</v>
      </c>
      <c r="F420" s="159"/>
      <c r="G420" s="159"/>
      <c r="H420" s="159"/>
      <c r="I420" s="159"/>
      <c r="J420" s="159"/>
      <c r="K420" s="159"/>
      <c r="L420" s="159"/>
      <c r="M420" s="159"/>
      <c r="N420" s="159"/>
      <c r="O420" s="159"/>
      <c r="P420" s="159"/>
      <c r="Q420" s="159"/>
      <c r="R420" s="159"/>
      <c r="S420" s="159"/>
      <c r="T420" s="159"/>
      <c r="U420" s="159"/>
      <c r="V420" s="159"/>
      <c r="W420" s="150"/>
      <c r="X420" s="150"/>
      <c r="Y420" s="150"/>
      <c r="Z420" s="150"/>
      <c r="AA420" s="150"/>
      <c r="AB420" s="150"/>
      <c r="AC420" s="150"/>
      <c r="AD420" s="150"/>
      <c r="AE420" s="150" t="s">
        <v>115</v>
      </c>
      <c r="AF420" s="150">
        <v>0</v>
      </c>
      <c r="AG420" s="150"/>
      <c r="AH420" s="150"/>
      <c r="AI420" s="150"/>
      <c r="AJ420" s="150"/>
      <c r="AK420" s="150"/>
      <c r="AL420" s="150"/>
      <c r="AM420" s="150"/>
      <c r="AN420" s="150"/>
      <c r="AO420" s="150"/>
      <c r="AP420" s="150"/>
      <c r="AQ420" s="150"/>
      <c r="AR420" s="150"/>
      <c r="AS420" s="150"/>
      <c r="AT420" s="150"/>
      <c r="AU420" s="150"/>
      <c r="AV420" s="150"/>
      <c r="AW420" s="150"/>
      <c r="AX420" s="150"/>
      <c r="AY420" s="150"/>
      <c r="AZ420" s="150"/>
      <c r="BA420" s="150"/>
      <c r="BB420" s="150"/>
      <c r="BC420" s="150"/>
      <c r="BD420" s="150"/>
      <c r="BE420" s="150"/>
      <c r="BF420" s="150"/>
    </row>
    <row r="421" spans="1:58" ht="22.5" outlineLevel="1" x14ac:dyDescent="0.2">
      <c r="A421" s="157"/>
      <c r="B421" s="158"/>
      <c r="C421" s="185" t="s">
        <v>405</v>
      </c>
      <c r="D421" s="160"/>
      <c r="E421" s="161">
        <v>3.36</v>
      </c>
      <c r="F421" s="159"/>
      <c r="G421" s="159"/>
      <c r="H421" s="159"/>
      <c r="I421" s="159"/>
      <c r="J421" s="159"/>
      <c r="K421" s="159"/>
      <c r="L421" s="159"/>
      <c r="M421" s="159"/>
      <c r="N421" s="159"/>
      <c r="O421" s="159"/>
      <c r="P421" s="159"/>
      <c r="Q421" s="159"/>
      <c r="R421" s="159"/>
      <c r="S421" s="159"/>
      <c r="T421" s="159"/>
      <c r="U421" s="159"/>
      <c r="V421" s="159"/>
      <c r="W421" s="150"/>
      <c r="X421" s="150"/>
      <c r="Y421" s="150"/>
      <c r="Z421" s="150"/>
      <c r="AA421" s="150"/>
      <c r="AB421" s="150"/>
      <c r="AC421" s="150"/>
      <c r="AD421" s="150"/>
      <c r="AE421" s="150" t="s">
        <v>115</v>
      </c>
      <c r="AF421" s="150">
        <v>0</v>
      </c>
      <c r="AG421" s="150"/>
      <c r="AH421" s="150"/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</row>
    <row r="422" spans="1:58" ht="22.5" outlineLevel="1" x14ac:dyDescent="0.2">
      <c r="A422" s="157"/>
      <c r="B422" s="158"/>
      <c r="C422" s="185" t="s">
        <v>406</v>
      </c>
      <c r="D422" s="160"/>
      <c r="E422" s="161">
        <v>3.85</v>
      </c>
      <c r="F422" s="159"/>
      <c r="G422" s="159"/>
      <c r="H422" s="159"/>
      <c r="I422" s="159"/>
      <c r="J422" s="159"/>
      <c r="K422" s="159"/>
      <c r="L422" s="159"/>
      <c r="M422" s="159"/>
      <c r="N422" s="159"/>
      <c r="O422" s="159"/>
      <c r="P422" s="159"/>
      <c r="Q422" s="159"/>
      <c r="R422" s="159"/>
      <c r="S422" s="159"/>
      <c r="T422" s="159"/>
      <c r="U422" s="159"/>
      <c r="V422" s="159"/>
      <c r="W422" s="150"/>
      <c r="X422" s="150"/>
      <c r="Y422" s="150"/>
      <c r="Z422" s="150"/>
      <c r="AA422" s="150"/>
      <c r="AB422" s="150"/>
      <c r="AC422" s="150"/>
      <c r="AD422" s="150"/>
      <c r="AE422" s="150" t="s">
        <v>115</v>
      </c>
      <c r="AF422" s="150">
        <v>0</v>
      </c>
      <c r="AG422" s="150"/>
      <c r="AH422" s="150"/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</row>
    <row r="423" spans="1:58" ht="22.5" outlineLevel="1" x14ac:dyDescent="0.2">
      <c r="A423" s="157"/>
      <c r="B423" s="158"/>
      <c r="C423" s="185" t="s">
        <v>407</v>
      </c>
      <c r="D423" s="160"/>
      <c r="E423" s="161">
        <v>1.65</v>
      </c>
      <c r="F423" s="159"/>
      <c r="G423" s="159"/>
      <c r="H423" s="159"/>
      <c r="I423" s="159"/>
      <c r="J423" s="159"/>
      <c r="K423" s="159"/>
      <c r="L423" s="159"/>
      <c r="M423" s="159"/>
      <c r="N423" s="159"/>
      <c r="O423" s="159"/>
      <c r="P423" s="159"/>
      <c r="Q423" s="159"/>
      <c r="R423" s="159"/>
      <c r="S423" s="159"/>
      <c r="T423" s="159"/>
      <c r="U423" s="159"/>
      <c r="V423" s="159"/>
      <c r="W423" s="150"/>
      <c r="X423" s="150"/>
      <c r="Y423" s="150"/>
      <c r="Z423" s="150"/>
      <c r="AA423" s="150"/>
      <c r="AB423" s="150"/>
      <c r="AC423" s="150"/>
      <c r="AD423" s="150"/>
      <c r="AE423" s="150" t="s">
        <v>115</v>
      </c>
      <c r="AF423" s="150">
        <v>0</v>
      </c>
      <c r="AG423" s="150"/>
      <c r="AH423" s="150"/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</row>
    <row r="424" spans="1:58" ht="22.5" outlineLevel="1" x14ac:dyDescent="0.2">
      <c r="A424" s="157"/>
      <c r="B424" s="158"/>
      <c r="C424" s="185" t="s">
        <v>408</v>
      </c>
      <c r="D424" s="160"/>
      <c r="E424" s="161">
        <v>1.1000000000000001</v>
      </c>
      <c r="F424" s="159"/>
      <c r="G424" s="159"/>
      <c r="H424" s="159"/>
      <c r="I424" s="159"/>
      <c r="J424" s="159"/>
      <c r="K424" s="159"/>
      <c r="L424" s="159"/>
      <c r="M424" s="159"/>
      <c r="N424" s="159"/>
      <c r="O424" s="159"/>
      <c r="P424" s="159"/>
      <c r="Q424" s="159"/>
      <c r="R424" s="159"/>
      <c r="S424" s="159"/>
      <c r="T424" s="159"/>
      <c r="U424" s="159"/>
      <c r="V424" s="159"/>
      <c r="W424" s="150"/>
      <c r="X424" s="150"/>
      <c r="Y424" s="150"/>
      <c r="Z424" s="150"/>
      <c r="AA424" s="150"/>
      <c r="AB424" s="150"/>
      <c r="AC424" s="150"/>
      <c r="AD424" s="150"/>
      <c r="AE424" s="150" t="s">
        <v>115</v>
      </c>
      <c r="AF424" s="150">
        <v>0</v>
      </c>
      <c r="AG424" s="150"/>
      <c r="AH424" s="150"/>
      <c r="AI424" s="150"/>
      <c r="AJ424" s="150"/>
      <c r="AK424" s="150"/>
      <c r="AL424" s="150"/>
      <c r="AM424" s="150"/>
      <c r="AN424" s="150"/>
      <c r="AO424" s="150"/>
      <c r="AP424" s="150"/>
      <c r="AQ424" s="150"/>
      <c r="AR424" s="150"/>
      <c r="AS424" s="150"/>
      <c r="AT424" s="150"/>
      <c r="AU424" s="150"/>
      <c r="AV424" s="150"/>
      <c r="AW424" s="150"/>
      <c r="AX424" s="150"/>
      <c r="AY424" s="150"/>
      <c r="AZ424" s="150"/>
      <c r="BA424" s="150"/>
      <c r="BB424" s="150"/>
      <c r="BC424" s="150"/>
      <c r="BD424" s="150"/>
      <c r="BE424" s="150"/>
      <c r="BF424" s="150"/>
    </row>
    <row r="425" spans="1:58" ht="22.5" outlineLevel="1" x14ac:dyDescent="0.2">
      <c r="A425" s="157"/>
      <c r="B425" s="158"/>
      <c r="C425" s="185" t="s">
        <v>409</v>
      </c>
      <c r="D425" s="160"/>
      <c r="E425" s="161">
        <v>1.44</v>
      </c>
      <c r="F425" s="159"/>
      <c r="G425" s="159"/>
      <c r="H425" s="159"/>
      <c r="I425" s="159"/>
      <c r="J425" s="159"/>
      <c r="K425" s="159"/>
      <c r="L425" s="159"/>
      <c r="M425" s="159"/>
      <c r="N425" s="159"/>
      <c r="O425" s="159"/>
      <c r="P425" s="159"/>
      <c r="Q425" s="159"/>
      <c r="R425" s="159"/>
      <c r="S425" s="159"/>
      <c r="T425" s="159"/>
      <c r="U425" s="159"/>
      <c r="V425" s="159"/>
      <c r="W425" s="150"/>
      <c r="X425" s="150"/>
      <c r="Y425" s="150"/>
      <c r="Z425" s="150"/>
      <c r="AA425" s="150"/>
      <c r="AB425" s="150"/>
      <c r="AC425" s="150"/>
      <c r="AD425" s="150"/>
      <c r="AE425" s="150" t="s">
        <v>115</v>
      </c>
      <c r="AF425" s="150">
        <v>0</v>
      </c>
      <c r="AG425" s="150"/>
      <c r="AH425" s="150"/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</row>
    <row r="426" spans="1:58" ht="22.5" outlineLevel="1" x14ac:dyDescent="0.2">
      <c r="A426" s="157"/>
      <c r="B426" s="158"/>
      <c r="C426" s="185" t="s">
        <v>410</v>
      </c>
      <c r="D426" s="160"/>
      <c r="E426" s="161">
        <v>1.34</v>
      </c>
      <c r="F426" s="159"/>
      <c r="G426" s="159"/>
      <c r="H426" s="159"/>
      <c r="I426" s="159"/>
      <c r="J426" s="159"/>
      <c r="K426" s="159"/>
      <c r="L426" s="159"/>
      <c r="M426" s="159"/>
      <c r="N426" s="159"/>
      <c r="O426" s="159"/>
      <c r="P426" s="159"/>
      <c r="Q426" s="159"/>
      <c r="R426" s="159"/>
      <c r="S426" s="159"/>
      <c r="T426" s="159"/>
      <c r="U426" s="159"/>
      <c r="V426" s="159"/>
      <c r="W426" s="150"/>
      <c r="X426" s="150"/>
      <c r="Y426" s="150"/>
      <c r="Z426" s="150"/>
      <c r="AA426" s="150"/>
      <c r="AB426" s="150"/>
      <c r="AC426" s="150"/>
      <c r="AD426" s="150"/>
      <c r="AE426" s="150" t="s">
        <v>115</v>
      </c>
      <c r="AF426" s="150">
        <v>0</v>
      </c>
      <c r="AG426" s="150"/>
      <c r="AH426" s="150"/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</row>
    <row r="427" spans="1:58" ht="22.5" outlineLevel="1" x14ac:dyDescent="0.2">
      <c r="A427" s="157"/>
      <c r="B427" s="158"/>
      <c r="C427" s="185" t="s">
        <v>411</v>
      </c>
      <c r="D427" s="160"/>
      <c r="E427" s="161">
        <v>1.34</v>
      </c>
      <c r="F427" s="159"/>
      <c r="G427" s="159"/>
      <c r="H427" s="159"/>
      <c r="I427" s="159"/>
      <c r="J427" s="159"/>
      <c r="K427" s="159"/>
      <c r="L427" s="159"/>
      <c r="M427" s="159"/>
      <c r="N427" s="159"/>
      <c r="O427" s="159"/>
      <c r="P427" s="159"/>
      <c r="Q427" s="159"/>
      <c r="R427" s="159"/>
      <c r="S427" s="159"/>
      <c r="T427" s="159"/>
      <c r="U427" s="159"/>
      <c r="V427" s="159"/>
      <c r="W427" s="150"/>
      <c r="X427" s="150"/>
      <c r="Y427" s="150"/>
      <c r="Z427" s="150"/>
      <c r="AA427" s="150"/>
      <c r="AB427" s="150"/>
      <c r="AC427" s="150"/>
      <c r="AD427" s="150"/>
      <c r="AE427" s="150" t="s">
        <v>115</v>
      </c>
      <c r="AF427" s="150">
        <v>0</v>
      </c>
      <c r="AG427" s="150"/>
      <c r="AH427" s="150"/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</row>
    <row r="428" spans="1:58" ht="22.5" outlineLevel="1" x14ac:dyDescent="0.2">
      <c r="A428" s="157"/>
      <c r="B428" s="158"/>
      <c r="C428" s="185" t="s">
        <v>412</v>
      </c>
      <c r="D428" s="160"/>
      <c r="E428" s="161">
        <v>1.59</v>
      </c>
      <c r="F428" s="159"/>
      <c r="G428" s="159"/>
      <c r="H428" s="159"/>
      <c r="I428" s="159"/>
      <c r="J428" s="159"/>
      <c r="K428" s="159"/>
      <c r="L428" s="159"/>
      <c r="M428" s="159"/>
      <c r="N428" s="159"/>
      <c r="O428" s="159"/>
      <c r="P428" s="159"/>
      <c r="Q428" s="159"/>
      <c r="R428" s="159"/>
      <c r="S428" s="159"/>
      <c r="T428" s="159"/>
      <c r="U428" s="159"/>
      <c r="V428" s="159"/>
      <c r="W428" s="150"/>
      <c r="X428" s="150"/>
      <c r="Y428" s="150"/>
      <c r="Z428" s="150"/>
      <c r="AA428" s="150"/>
      <c r="AB428" s="150"/>
      <c r="AC428" s="150"/>
      <c r="AD428" s="150"/>
      <c r="AE428" s="150" t="s">
        <v>115</v>
      </c>
      <c r="AF428" s="150">
        <v>0</v>
      </c>
      <c r="AG428" s="150"/>
      <c r="AH428" s="150"/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</row>
    <row r="429" spans="1:58" ht="22.5" outlineLevel="1" x14ac:dyDescent="0.2">
      <c r="A429" s="157"/>
      <c r="B429" s="158"/>
      <c r="C429" s="185" t="s">
        <v>413</v>
      </c>
      <c r="D429" s="160"/>
      <c r="E429" s="161">
        <v>1.68</v>
      </c>
      <c r="F429" s="159"/>
      <c r="G429" s="159"/>
      <c r="H429" s="159"/>
      <c r="I429" s="159"/>
      <c r="J429" s="159"/>
      <c r="K429" s="159"/>
      <c r="L429" s="159"/>
      <c r="M429" s="159"/>
      <c r="N429" s="159"/>
      <c r="O429" s="159"/>
      <c r="P429" s="159"/>
      <c r="Q429" s="159"/>
      <c r="R429" s="159"/>
      <c r="S429" s="159"/>
      <c r="T429" s="159"/>
      <c r="U429" s="159"/>
      <c r="V429" s="159"/>
      <c r="W429" s="150"/>
      <c r="X429" s="150"/>
      <c r="Y429" s="150"/>
      <c r="Z429" s="150"/>
      <c r="AA429" s="150"/>
      <c r="AB429" s="150"/>
      <c r="AC429" s="150"/>
      <c r="AD429" s="150"/>
      <c r="AE429" s="150" t="s">
        <v>115</v>
      </c>
      <c r="AF429" s="150">
        <v>0</v>
      </c>
      <c r="AG429" s="150"/>
      <c r="AH429" s="150"/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</row>
    <row r="430" spans="1:58" ht="22.5" outlineLevel="1" x14ac:dyDescent="0.2">
      <c r="A430" s="157"/>
      <c r="B430" s="158"/>
      <c r="C430" s="185" t="s">
        <v>414</v>
      </c>
      <c r="D430" s="160"/>
      <c r="E430" s="161">
        <v>1.65</v>
      </c>
      <c r="F430" s="159"/>
      <c r="G430" s="159"/>
      <c r="H430" s="159"/>
      <c r="I430" s="159"/>
      <c r="J430" s="159"/>
      <c r="K430" s="159"/>
      <c r="L430" s="159"/>
      <c r="M430" s="159"/>
      <c r="N430" s="159"/>
      <c r="O430" s="159"/>
      <c r="P430" s="159"/>
      <c r="Q430" s="159"/>
      <c r="R430" s="159"/>
      <c r="S430" s="159"/>
      <c r="T430" s="159"/>
      <c r="U430" s="159"/>
      <c r="V430" s="159"/>
      <c r="W430" s="150"/>
      <c r="X430" s="150"/>
      <c r="Y430" s="150"/>
      <c r="Z430" s="150"/>
      <c r="AA430" s="150"/>
      <c r="AB430" s="150"/>
      <c r="AC430" s="150"/>
      <c r="AD430" s="150"/>
      <c r="AE430" s="150" t="s">
        <v>115</v>
      </c>
      <c r="AF430" s="150">
        <v>0</v>
      </c>
      <c r="AG430" s="150"/>
      <c r="AH430" s="150"/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</row>
    <row r="431" spans="1:58" ht="22.5" outlineLevel="1" x14ac:dyDescent="0.2">
      <c r="A431" s="157"/>
      <c r="B431" s="158"/>
      <c r="C431" s="185" t="s">
        <v>415</v>
      </c>
      <c r="D431" s="160"/>
      <c r="E431" s="161">
        <v>1.65</v>
      </c>
      <c r="F431" s="159"/>
      <c r="G431" s="159"/>
      <c r="H431" s="159"/>
      <c r="I431" s="159"/>
      <c r="J431" s="159"/>
      <c r="K431" s="159"/>
      <c r="L431" s="159"/>
      <c r="M431" s="159"/>
      <c r="N431" s="159"/>
      <c r="O431" s="159"/>
      <c r="P431" s="159"/>
      <c r="Q431" s="159"/>
      <c r="R431" s="159"/>
      <c r="S431" s="159"/>
      <c r="T431" s="159"/>
      <c r="U431" s="159"/>
      <c r="V431" s="159"/>
      <c r="W431" s="150"/>
      <c r="X431" s="150"/>
      <c r="Y431" s="150"/>
      <c r="Z431" s="150"/>
      <c r="AA431" s="150"/>
      <c r="AB431" s="150"/>
      <c r="AC431" s="150"/>
      <c r="AD431" s="150"/>
      <c r="AE431" s="150" t="s">
        <v>115</v>
      </c>
      <c r="AF431" s="150">
        <v>0</v>
      </c>
      <c r="AG431" s="150"/>
      <c r="AH431" s="150"/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</row>
    <row r="432" spans="1:58" ht="22.5" outlineLevel="1" x14ac:dyDescent="0.2">
      <c r="A432" s="157"/>
      <c r="B432" s="158"/>
      <c r="C432" s="185" t="s">
        <v>416</v>
      </c>
      <c r="D432" s="160"/>
      <c r="E432" s="161">
        <v>1.65</v>
      </c>
      <c r="F432" s="159"/>
      <c r="G432" s="159"/>
      <c r="H432" s="159"/>
      <c r="I432" s="159"/>
      <c r="J432" s="159"/>
      <c r="K432" s="159"/>
      <c r="L432" s="159"/>
      <c r="M432" s="159"/>
      <c r="N432" s="159"/>
      <c r="O432" s="159"/>
      <c r="P432" s="159"/>
      <c r="Q432" s="159"/>
      <c r="R432" s="159"/>
      <c r="S432" s="159"/>
      <c r="T432" s="159"/>
      <c r="U432" s="159"/>
      <c r="V432" s="159"/>
      <c r="W432" s="150"/>
      <c r="X432" s="150"/>
      <c r="Y432" s="150"/>
      <c r="Z432" s="150"/>
      <c r="AA432" s="150"/>
      <c r="AB432" s="150"/>
      <c r="AC432" s="150"/>
      <c r="AD432" s="150"/>
      <c r="AE432" s="150" t="s">
        <v>115</v>
      </c>
      <c r="AF432" s="150">
        <v>0</v>
      </c>
      <c r="AG432" s="150"/>
      <c r="AH432" s="150"/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</row>
    <row r="433" spans="1:58" ht="22.5" outlineLevel="1" x14ac:dyDescent="0.2">
      <c r="A433" s="157"/>
      <c r="B433" s="158"/>
      <c r="C433" s="185" t="s">
        <v>417</v>
      </c>
      <c r="D433" s="160"/>
      <c r="E433" s="161">
        <v>1.65</v>
      </c>
      <c r="F433" s="159"/>
      <c r="G433" s="159"/>
      <c r="H433" s="159"/>
      <c r="I433" s="159"/>
      <c r="J433" s="159"/>
      <c r="K433" s="159"/>
      <c r="L433" s="159"/>
      <c r="M433" s="159"/>
      <c r="N433" s="159"/>
      <c r="O433" s="159"/>
      <c r="P433" s="159"/>
      <c r="Q433" s="159"/>
      <c r="R433" s="159"/>
      <c r="S433" s="159"/>
      <c r="T433" s="159"/>
      <c r="U433" s="159"/>
      <c r="V433" s="159"/>
      <c r="W433" s="150"/>
      <c r="X433" s="150"/>
      <c r="Y433" s="150"/>
      <c r="Z433" s="150"/>
      <c r="AA433" s="150"/>
      <c r="AB433" s="150"/>
      <c r="AC433" s="150"/>
      <c r="AD433" s="150"/>
      <c r="AE433" s="150" t="s">
        <v>115</v>
      </c>
      <c r="AF433" s="150">
        <v>0</v>
      </c>
      <c r="AG433" s="150"/>
      <c r="AH433" s="150"/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</row>
    <row r="434" spans="1:58" ht="22.5" outlineLevel="1" x14ac:dyDescent="0.2">
      <c r="A434" s="157"/>
      <c r="B434" s="158"/>
      <c r="C434" s="185" t="s">
        <v>418</v>
      </c>
      <c r="D434" s="160"/>
      <c r="E434" s="161">
        <v>0.54</v>
      </c>
      <c r="F434" s="159"/>
      <c r="G434" s="159"/>
      <c r="H434" s="159"/>
      <c r="I434" s="159"/>
      <c r="J434" s="159"/>
      <c r="K434" s="159"/>
      <c r="L434" s="159"/>
      <c r="M434" s="159"/>
      <c r="N434" s="159"/>
      <c r="O434" s="159"/>
      <c r="P434" s="159"/>
      <c r="Q434" s="159"/>
      <c r="R434" s="159"/>
      <c r="S434" s="159"/>
      <c r="T434" s="159"/>
      <c r="U434" s="159"/>
      <c r="V434" s="159"/>
      <c r="W434" s="150"/>
      <c r="X434" s="150"/>
      <c r="Y434" s="150"/>
      <c r="Z434" s="150"/>
      <c r="AA434" s="150"/>
      <c r="AB434" s="150"/>
      <c r="AC434" s="150"/>
      <c r="AD434" s="150"/>
      <c r="AE434" s="150" t="s">
        <v>115</v>
      </c>
      <c r="AF434" s="150">
        <v>0</v>
      </c>
      <c r="AG434" s="150"/>
      <c r="AH434" s="150"/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</row>
    <row r="435" spans="1:58" ht="22.5" outlineLevel="1" x14ac:dyDescent="0.2">
      <c r="A435" s="157"/>
      <c r="B435" s="158"/>
      <c r="C435" s="185" t="s">
        <v>419</v>
      </c>
      <c r="D435" s="160"/>
      <c r="E435" s="161">
        <v>1.65</v>
      </c>
      <c r="F435" s="159"/>
      <c r="G435" s="159"/>
      <c r="H435" s="159"/>
      <c r="I435" s="159"/>
      <c r="J435" s="159"/>
      <c r="K435" s="159"/>
      <c r="L435" s="159"/>
      <c r="M435" s="159"/>
      <c r="N435" s="159"/>
      <c r="O435" s="159"/>
      <c r="P435" s="159"/>
      <c r="Q435" s="159"/>
      <c r="R435" s="159"/>
      <c r="S435" s="159"/>
      <c r="T435" s="159"/>
      <c r="U435" s="159"/>
      <c r="V435" s="159"/>
      <c r="W435" s="150"/>
      <c r="X435" s="150"/>
      <c r="Y435" s="150"/>
      <c r="Z435" s="150"/>
      <c r="AA435" s="150"/>
      <c r="AB435" s="150"/>
      <c r="AC435" s="150"/>
      <c r="AD435" s="150"/>
      <c r="AE435" s="150" t="s">
        <v>115</v>
      </c>
      <c r="AF435" s="150">
        <v>0</v>
      </c>
      <c r="AG435" s="150"/>
      <c r="AH435" s="150"/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</row>
    <row r="436" spans="1:58" ht="22.5" outlineLevel="1" x14ac:dyDescent="0.2">
      <c r="A436" s="157"/>
      <c r="B436" s="158"/>
      <c r="C436" s="185" t="s">
        <v>420</v>
      </c>
      <c r="D436" s="160"/>
      <c r="E436" s="161">
        <v>1.1000000000000001</v>
      </c>
      <c r="F436" s="159"/>
      <c r="G436" s="159"/>
      <c r="H436" s="159"/>
      <c r="I436" s="159"/>
      <c r="J436" s="159"/>
      <c r="K436" s="159"/>
      <c r="L436" s="159"/>
      <c r="M436" s="159"/>
      <c r="N436" s="159"/>
      <c r="O436" s="159"/>
      <c r="P436" s="159"/>
      <c r="Q436" s="159"/>
      <c r="R436" s="159"/>
      <c r="S436" s="159"/>
      <c r="T436" s="159"/>
      <c r="U436" s="159"/>
      <c r="V436" s="159"/>
      <c r="W436" s="150"/>
      <c r="X436" s="150"/>
      <c r="Y436" s="150"/>
      <c r="Z436" s="150"/>
      <c r="AA436" s="150"/>
      <c r="AB436" s="150"/>
      <c r="AC436" s="150"/>
      <c r="AD436" s="150"/>
      <c r="AE436" s="150" t="s">
        <v>115</v>
      </c>
      <c r="AF436" s="150">
        <v>0</v>
      </c>
      <c r="AG436" s="150"/>
      <c r="AH436" s="150"/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</row>
    <row r="437" spans="1:58" ht="22.5" outlineLevel="1" x14ac:dyDescent="0.2">
      <c r="A437" s="157"/>
      <c r="B437" s="158"/>
      <c r="C437" s="185" t="s">
        <v>421</v>
      </c>
      <c r="D437" s="160"/>
      <c r="E437" s="161">
        <v>1.72</v>
      </c>
      <c r="F437" s="159"/>
      <c r="G437" s="159"/>
      <c r="H437" s="159"/>
      <c r="I437" s="159"/>
      <c r="J437" s="159"/>
      <c r="K437" s="159"/>
      <c r="L437" s="159"/>
      <c r="M437" s="159"/>
      <c r="N437" s="159"/>
      <c r="O437" s="159"/>
      <c r="P437" s="159"/>
      <c r="Q437" s="159"/>
      <c r="R437" s="159"/>
      <c r="S437" s="159"/>
      <c r="T437" s="159"/>
      <c r="U437" s="159"/>
      <c r="V437" s="159"/>
      <c r="W437" s="150"/>
      <c r="X437" s="150"/>
      <c r="Y437" s="150"/>
      <c r="Z437" s="150"/>
      <c r="AA437" s="150"/>
      <c r="AB437" s="150"/>
      <c r="AC437" s="150"/>
      <c r="AD437" s="150"/>
      <c r="AE437" s="150" t="s">
        <v>115</v>
      </c>
      <c r="AF437" s="150">
        <v>0</v>
      </c>
      <c r="AG437" s="150"/>
      <c r="AH437" s="150"/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</row>
    <row r="438" spans="1:58" ht="22.5" outlineLevel="1" x14ac:dyDescent="0.2">
      <c r="A438" s="157"/>
      <c r="B438" s="158"/>
      <c r="C438" s="185" t="s">
        <v>422</v>
      </c>
      <c r="D438" s="160"/>
      <c r="E438" s="161">
        <v>2.2000000000000002</v>
      </c>
      <c r="F438" s="159"/>
      <c r="G438" s="159"/>
      <c r="H438" s="159"/>
      <c r="I438" s="159"/>
      <c r="J438" s="159"/>
      <c r="K438" s="159"/>
      <c r="L438" s="159"/>
      <c r="M438" s="159"/>
      <c r="N438" s="159"/>
      <c r="O438" s="159"/>
      <c r="P438" s="159"/>
      <c r="Q438" s="159"/>
      <c r="R438" s="159"/>
      <c r="S438" s="159"/>
      <c r="T438" s="159"/>
      <c r="U438" s="159"/>
      <c r="V438" s="159"/>
      <c r="W438" s="150"/>
      <c r="X438" s="150"/>
      <c r="Y438" s="150"/>
      <c r="Z438" s="150"/>
      <c r="AA438" s="150"/>
      <c r="AB438" s="150"/>
      <c r="AC438" s="150"/>
      <c r="AD438" s="150"/>
      <c r="AE438" s="150" t="s">
        <v>115</v>
      </c>
      <c r="AF438" s="150">
        <v>0</v>
      </c>
      <c r="AG438" s="150"/>
      <c r="AH438" s="150"/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</row>
    <row r="439" spans="1:58" ht="22.5" outlineLevel="1" x14ac:dyDescent="0.2">
      <c r="A439" s="157"/>
      <c r="B439" s="158"/>
      <c r="C439" s="185" t="s">
        <v>423</v>
      </c>
      <c r="D439" s="160"/>
      <c r="E439" s="161">
        <v>1.65</v>
      </c>
      <c r="F439" s="159"/>
      <c r="G439" s="159"/>
      <c r="H439" s="159"/>
      <c r="I439" s="159"/>
      <c r="J439" s="159"/>
      <c r="K439" s="159"/>
      <c r="L439" s="159"/>
      <c r="M439" s="159"/>
      <c r="N439" s="159"/>
      <c r="O439" s="159"/>
      <c r="P439" s="159"/>
      <c r="Q439" s="159"/>
      <c r="R439" s="159"/>
      <c r="S439" s="159"/>
      <c r="T439" s="159"/>
      <c r="U439" s="159"/>
      <c r="V439" s="159"/>
      <c r="W439" s="150"/>
      <c r="X439" s="150"/>
      <c r="Y439" s="150"/>
      <c r="Z439" s="150"/>
      <c r="AA439" s="150"/>
      <c r="AB439" s="150"/>
      <c r="AC439" s="150"/>
      <c r="AD439" s="150"/>
      <c r="AE439" s="150" t="s">
        <v>115</v>
      </c>
      <c r="AF439" s="150">
        <v>0</v>
      </c>
      <c r="AG439" s="150"/>
      <c r="AH439" s="150"/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</row>
    <row r="440" spans="1:58" ht="22.5" outlineLevel="1" x14ac:dyDescent="0.2">
      <c r="A440" s="157"/>
      <c r="B440" s="158"/>
      <c r="C440" s="185" t="s">
        <v>424</v>
      </c>
      <c r="D440" s="160"/>
      <c r="E440" s="161">
        <v>1.65</v>
      </c>
      <c r="F440" s="159"/>
      <c r="G440" s="159"/>
      <c r="H440" s="159"/>
      <c r="I440" s="159"/>
      <c r="J440" s="159"/>
      <c r="K440" s="159"/>
      <c r="L440" s="159"/>
      <c r="M440" s="159"/>
      <c r="N440" s="159"/>
      <c r="O440" s="159"/>
      <c r="P440" s="159"/>
      <c r="Q440" s="159"/>
      <c r="R440" s="159"/>
      <c r="S440" s="159"/>
      <c r="T440" s="159"/>
      <c r="U440" s="159"/>
      <c r="V440" s="159"/>
      <c r="W440" s="150"/>
      <c r="X440" s="150"/>
      <c r="Y440" s="150"/>
      <c r="Z440" s="150"/>
      <c r="AA440" s="150"/>
      <c r="AB440" s="150"/>
      <c r="AC440" s="150"/>
      <c r="AD440" s="150"/>
      <c r="AE440" s="150" t="s">
        <v>115</v>
      </c>
      <c r="AF440" s="150">
        <v>0</v>
      </c>
      <c r="AG440" s="150"/>
      <c r="AH440" s="150"/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</row>
    <row r="441" spans="1:58" ht="22.5" outlineLevel="1" x14ac:dyDescent="0.2">
      <c r="A441" s="157"/>
      <c r="B441" s="158"/>
      <c r="C441" s="185" t="s">
        <v>425</v>
      </c>
      <c r="D441" s="160"/>
      <c r="E441" s="161">
        <v>1.65</v>
      </c>
      <c r="F441" s="159"/>
      <c r="G441" s="159"/>
      <c r="H441" s="159"/>
      <c r="I441" s="159"/>
      <c r="J441" s="159"/>
      <c r="K441" s="159"/>
      <c r="L441" s="159"/>
      <c r="M441" s="159"/>
      <c r="N441" s="159"/>
      <c r="O441" s="159"/>
      <c r="P441" s="159"/>
      <c r="Q441" s="159"/>
      <c r="R441" s="159"/>
      <c r="S441" s="159"/>
      <c r="T441" s="159"/>
      <c r="U441" s="159"/>
      <c r="V441" s="159"/>
      <c r="W441" s="150"/>
      <c r="X441" s="150"/>
      <c r="Y441" s="150"/>
      <c r="Z441" s="150"/>
      <c r="AA441" s="150"/>
      <c r="AB441" s="150"/>
      <c r="AC441" s="150"/>
      <c r="AD441" s="150"/>
      <c r="AE441" s="150" t="s">
        <v>115</v>
      </c>
      <c r="AF441" s="150">
        <v>0</v>
      </c>
      <c r="AG441" s="150"/>
      <c r="AH441" s="150"/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</row>
    <row r="442" spans="1:58" ht="22.5" outlineLevel="1" x14ac:dyDescent="0.2">
      <c r="A442" s="157"/>
      <c r="B442" s="158"/>
      <c r="C442" s="185" t="s">
        <v>426</v>
      </c>
      <c r="D442" s="160"/>
      <c r="E442" s="161">
        <v>1.65</v>
      </c>
      <c r="F442" s="159"/>
      <c r="G442" s="159"/>
      <c r="H442" s="159"/>
      <c r="I442" s="159"/>
      <c r="J442" s="159"/>
      <c r="K442" s="159"/>
      <c r="L442" s="159"/>
      <c r="M442" s="159"/>
      <c r="N442" s="159"/>
      <c r="O442" s="159"/>
      <c r="P442" s="159"/>
      <c r="Q442" s="159"/>
      <c r="R442" s="159"/>
      <c r="S442" s="159"/>
      <c r="T442" s="159"/>
      <c r="U442" s="159"/>
      <c r="V442" s="159"/>
      <c r="W442" s="150"/>
      <c r="X442" s="150"/>
      <c r="Y442" s="150"/>
      <c r="Z442" s="150"/>
      <c r="AA442" s="150"/>
      <c r="AB442" s="150"/>
      <c r="AC442" s="150"/>
      <c r="AD442" s="150"/>
      <c r="AE442" s="150" t="s">
        <v>115</v>
      </c>
      <c r="AF442" s="150">
        <v>0</v>
      </c>
      <c r="AG442" s="150"/>
      <c r="AH442" s="150"/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</row>
    <row r="443" spans="1:58" ht="22.5" outlineLevel="1" x14ac:dyDescent="0.2">
      <c r="A443" s="157"/>
      <c r="B443" s="158"/>
      <c r="C443" s="185" t="s">
        <v>427</v>
      </c>
      <c r="D443" s="160"/>
      <c r="E443" s="161">
        <v>4.6900000000000004</v>
      </c>
      <c r="F443" s="159"/>
      <c r="G443" s="159"/>
      <c r="H443" s="159"/>
      <c r="I443" s="159"/>
      <c r="J443" s="159"/>
      <c r="K443" s="159"/>
      <c r="L443" s="159"/>
      <c r="M443" s="159"/>
      <c r="N443" s="159"/>
      <c r="O443" s="159"/>
      <c r="P443" s="159"/>
      <c r="Q443" s="159"/>
      <c r="R443" s="159"/>
      <c r="S443" s="159"/>
      <c r="T443" s="159"/>
      <c r="U443" s="159"/>
      <c r="V443" s="159"/>
      <c r="W443" s="150"/>
      <c r="X443" s="150"/>
      <c r="Y443" s="150"/>
      <c r="Z443" s="150"/>
      <c r="AA443" s="150"/>
      <c r="AB443" s="150"/>
      <c r="AC443" s="150"/>
      <c r="AD443" s="150"/>
      <c r="AE443" s="150" t="s">
        <v>115</v>
      </c>
      <c r="AF443" s="150">
        <v>0</v>
      </c>
      <c r="AG443" s="150"/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</row>
    <row r="444" spans="1:58" ht="22.5" outlineLevel="1" x14ac:dyDescent="0.2">
      <c r="A444" s="157"/>
      <c r="B444" s="158"/>
      <c r="C444" s="185" t="s">
        <v>428</v>
      </c>
      <c r="D444" s="160"/>
      <c r="E444" s="161">
        <v>3.3</v>
      </c>
      <c r="F444" s="159"/>
      <c r="G444" s="159"/>
      <c r="H444" s="159"/>
      <c r="I444" s="159"/>
      <c r="J444" s="159"/>
      <c r="K444" s="159"/>
      <c r="L444" s="159"/>
      <c r="M444" s="159"/>
      <c r="N444" s="159"/>
      <c r="O444" s="159"/>
      <c r="P444" s="159"/>
      <c r="Q444" s="159"/>
      <c r="R444" s="159"/>
      <c r="S444" s="159"/>
      <c r="T444" s="159"/>
      <c r="U444" s="159"/>
      <c r="V444" s="159"/>
      <c r="W444" s="150"/>
      <c r="X444" s="150"/>
      <c r="Y444" s="150"/>
      <c r="Z444" s="150"/>
      <c r="AA444" s="150"/>
      <c r="AB444" s="150"/>
      <c r="AC444" s="150"/>
      <c r="AD444" s="150"/>
      <c r="AE444" s="150" t="s">
        <v>115</v>
      </c>
      <c r="AF444" s="150">
        <v>0</v>
      </c>
      <c r="AG444" s="150"/>
      <c r="AH444" s="150"/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</row>
    <row r="445" spans="1:58" ht="22.5" outlineLevel="1" x14ac:dyDescent="0.2">
      <c r="A445" s="157"/>
      <c r="B445" s="158"/>
      <c r="C445" s="185" t="s">
        <v>429</v>
      </c>
      <c r="D445" s="160"/>
      <c r="E445" s="161">
        <v>0.88</v>
      </c>
      <c r="F445" s="159"/>
      <c r="G445" s="159"/>
      <c r="H445" s="159"/>
      <c r="I445" s="159"/>
      <c r="J445" s="159"/>
      <c r="K445" s="159"/>
      <c r="L445" s="159"/>
      <c r="M445" s="159"/>
      <c r="N445" s="159"/>
      <c r="O445" s="159"/>
      <c r="P445" s="159"/>
      <c r="Q445" s="159"/>
      <c r="R445" s="159"/>
      <c r="S445" s="159"/>
      <c r="T445" s="159"/>
      <c r="U445" s="159"/>
      <c r="V445" s="159"/>
      <c r="W445" s="150"/>
      <c r="X445" s="150"/>
      <c r="Y445" s="150"/>
      <c r="Z445" s="150"/>
      <c r="AA445" s="150"/>
      <c r="AB445" s="150"/>
      <c r="AC445" s="150"/>
      <c r="AD445" s="150"/>
      <c r="AE445" s="150" t="s">
        <v>115</v>
      </c>
      <c r="AF445" s="150">
        <v>0</v>
      </c>
      <c r="AG445" s="150"/>
      <c r="AH445" s="150"/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</row>
    <row r="446" spans="1:58" ht="22.5" outlineLevel="1" x14ac:dyDescent="0.2">
      <c r="A446" s="157"/>
      <c r="B446" s="158"/>
      <c r="C446" s="185" t="s">
        <v>430</v>
      </c>
      <c r="D446" s="160"/>
      <c r="E446" s="161">
        <v>0.88</v>
      </c>
      <c r="F446" s="159"/>
      <c r="G446" s="159"/>
      <c r="H446" s="159"/>
      <c r="I446" s="159"/>
      <c r="J446" s="159"/>
      <c r="K446" s="159"/>
      <c r="L446" s="159"/>
      <c r="M446" s="159"/>
      <c r="N446" s="159"/>
      <c r="O446" s="159"/>
      <c r="P446" s="159"/>
      <c r="Q446" s="159"/>
      <c r="R446" s="159"/>
      <c r="S446" s="159"/>
      <c r="T446" s="159"/>
      <c r="U446" s="159"/>
      <c r="V446" s="159"/>
      <c r="W446" s="150"/>
      <c r="X446" s="150"/>
      <c r="Y446" s="150"/>
      <c r="Z446" s="150"/>
      <c r="AA446" s="150"/>
      <c r="AB446" s="150"/>
      <c r="AC446" s="150"/>
      <c r="AD446" s="150"/>
      <c r="AE446" s="150" t="s">
        <v>115</v>
      </c>
      <c r="AF446" s="150">
        <v>0</v>
      </c>
      <c r="AG446" s="150"/>
      <c r="AH446" s="150"/>
      <c r="AI446" s="150"/>
      <c r="AJ446" s="150"/>
      <c r="AK446" s="150"/>
      <c r="AL446" s="150"/>
      <c r="AM446" s="150"/>
      <c r="AN446" s="150"/>
      <c r="AO446" s="150"/>
      <c r="AP446" s="150"/>
      <c r="AQ446" s="150"/>
      <c r="AR446" s="150"/>
      <c r="AS446" s="150"/>
      <c r="AT446" s="150"/>
      <c r="AU446" s="150"/>
      <c r="AV446" s="150"/>
      <c r="AW446" s="150"/>
      <c r="AX446" s="150"/>
      <c r="AY446" s="150"/>
      <c r="AZ446" s="150"/>
      <c r="BA446" s="150"/>
      <c r="BB446" s="150"/>
      <c r="BC446" s="150"/>
      <c r="BD446" s="150"/>
      <c r="BE446" s="150"/>
      <c r="BF446" s="150"/>
    </row>
    <row r="447" spans="1:58" ht="22.5" outlineLevel="1" x14ac:dyDescent="0.2">
      <c r="A447" s="157"/>
      <c r="B447" s="158"/>
      <c r="C447" s="185" t="s">
        <v>431</v>
      </c>
      <c r="D447" s="160"/>
      <c r="E447" s="161">
        <v>1.1000000000000001</v>
      </c>
      <c r="F447" s="159"/>
      <c r="G447" s="159"/>
      <c r="H447" s="159"/>
      <c r="I447" s="159"/>
      <c r="J447" s="159"/>
      <c r="K447" s="159"/>
      <c r="L447" s="159"/>
      <c r="M447" s="159"/>
      <c r="N447" s="159"/>
      <c r="O447" s="159"/>
      <c r="P447" s="159"/>
      <c r="Q447" s="159"/>
      <c r="R447" s="159"/>
      <c r="S447" s="159"/>
      <c r="T447" s="159"/>
      <c r="U447" s="159"/>
      <c r="V447" s="159"/>
      <c r="W447" s="150"/>
      <c r="X447" s="150"/>
      <c r="Y447" s="150"/>
      <c r="Z447" s="150"/>
      <c r="AA447" s="150"/>
      <c r="AB447" s="150"/>
      <c r="AC447" s="150"/>
      <c r="AD447" s="150"/>
      <c r="AE447" s="150" t="s">
        <v>115</v>
      </c>
      <c r="AF447" s="150">
        <v>0</v>
      </c>
      <c r="AG447" s="150"/>
      <c r="AH447" s="150"/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</row>
    <row r="448" spans="1:58" ht="22.5" outlineLevel="1" x14ac:dyDescent="0.2">
      <c r="A448" s="157"/>
      <c r="B448" s="158"/>
      <c r="C448" s="185" t="s">
        <v>432</v>
      </c>
      <c r="D448" s="160"/>
      <c r="E448" s="161">
        <v>1.1000000000000001</v>
      </c>
      <c r="F448" s="159"/>
      <c r="G448" s="159"/>
      <c r="H448" s="159"/>
      <c r="I448" s="159"/>
      <c r="J448" s="159"/>
      <c r="K448" s="159"/>
      <c r="L448" s="159"/>
      <c r="M448" s="159"/>
      <c r="N448" s="159"/>
      <c r="O448" s="159"/>
      <c r="P448" s="159"/>
      <c r="Q448" s="159"/>
      <c r="R448" s="159"/>
      <c r="S448" s="159"/>
      <c r="T448" s="159"/>
      <c r="U448" s="159"/>
      <c r="V448" s="159"/>
      <c r="W448" s="150"/>
      <c r="X448" s="150"/>
      <c r="Y448" s="150"/>
      <c r="Z448" s="150"/>
      <c r="AA448" s="150"/>
      <c r="AB448" s="150"/>
      <c r="AC448" s="150"/>
      <c r="AD448" s="150"/>
      <c r="AE448" s="150" t="s">
        <v>115</v>
      </c>
      <c r="AF448" s="150">
        <v>0</v>
      </c>
      <c r="AG448" s="150"/>
      <c r="AH448" s="150"/>
      <c r="AI448" s="150"/>
      <c r="AJ448" s="150"/>
      <c r="AK448" s="150"/>
      <c r="AL448" s="150"/>
      <c r="AM448" s="150"/>
      <c r="AN448" s="150"/>
      <c r="AO448" s="150"/>
      <c r="AP448" s="150"/>
      <c r="AQ448" s="150"/>
      <c r="AR448" s="150"/>
      <c r="AS448" s="150"/>
      <c r="AT448" s="150"/>
      <c r="AU448" s="150"/>
      <c r="AV448" s="150"/>
      <c r="AW448" s="150"/>
      <c r="AX448" s="150"/>
      <c r="AY448" s="150"/>
      <c r="AZ448" s="150"/>
      <c r="BA448" s="150"/>
      <c r="BB448" s="150"/>
      <c r="BC448" s="150"/>
      <c r="BD448" s="150"/>
      <c r="BE448" s="150"/>
      <c r="BF448" s="150"/>
    </row>
    <row r="449" spans="1:58" outlineLevel="1" x14ac:dyDescent="0.2">
      <c r="A449" s="157"/>
      <c r="B449" s="158"/>
      <c r="C449" s="185" t="s">
        <v>433</v>
      </c>
      <c r="D449" s="160"/>
      <c r="E449" s="161">
        <v>3600</v>
      </c>
      <c r="F449" s="159"/>
      <c r="G449" s="159"/>
      <c r="H449" s="159"/>
      <c r="I449" s="159"/>
      <c r="J449" s="159"/>
      <c r="K449" s="159"/>
      <c r="L449" s="159"/>
      <c r="M449" s="159"/>
      <c r="N449" s="159"/>
      <c r="O449" s="159"/>
      <c r="P449" s="159"/>
      <c r="Q449" s="159"/>
      <c r="R449" s="159"/>
      <c r="S449" s="159"/>
      <c r="T449" s="159"/>
      <c r="U449" s="159"/>
      <c r="V449" s="159"/>
      <c r="W449" s="150"/>
      <c r="X449" s="150"/>
      <c r="Y449" s="150"/>
      <c r="Z449" s="150"/>
      <c r="AA449" s="150"/>
      <c r="AB449" s="150"/>
      <c r="AC449" s="150"/>
      <c r="AD449" s="150"/>
      <c r="AE449" s="150" t="s">
        <v>115</v>
      </c>
      <c r="AF449" s="150">
        <v>0</v>
      </c>
      <c r="AG449" s="150"/>
      <c r="AH449" s="150"/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</row>
    <row r="450" spans="1:58" ht="22.5" outlineLevel="1" x14ac:dyDescent="0.2">
      <c r="A450" s="170">
        <v>50</v>
      </c>
      <c r="B450" s="171" t="s">
        <v>434</v>
      </c>
      <c r="C450" s="184" t="s">
        <v>435</v>
      </c>
      <c r="D450" s="172" t="s">
        <v>118</v>
      </c>
      <c r="E450" s="173">
        <v>8.6801999999999992</v>
      </c>
      <c r="F450" s="174"/>
      <c r="G450" s="175">
        <f>ROUND(E450*F450,2)</f>
        <v>0</v>
      </c>
      <c r="H450" s="174">
        <v>42.29</v>
      </c>
      <c r="I450" s="175">
        <f>ROUND(E450*H450,2)</f>
        <v>367.09</v>
      </c>
      <c r="J450" s="174">
        <v>59.62</v>
      </c>
      <c r="K450" s="175">
        <f>ROUND(E450*J450,2)</f>
        <v>517.51</v>
      </c>
      <c r="L450" s="175">
        <v>21</v>
      </c>
      <c r="M450" s="175">
        <f>G450*(1+L450/100)</f>
        <v>0</v>
      </c>
      <c r="N450" s="175">
        <v>1.6000000000000001E-4</v>
      </c>
      <c r="O450" s="175">
        <f>ROUND(E450*N450,2)</f>
        <v>0</v>
      </c>
      <c r="P450" s="175">
        <v>0</v>
      </c>
      <c r="Q450" s="175">
        <f>ROUND(E450*P450,2)</f>
        <v>0</v>
      </c>
      <c r="R450" s="175"/>
      <c r="S450" s="159">
        <v>0.151</v>
      </c>
      <c r="T450" s="159">
        <f>ROUND(E450*S450,2)</f>
        <v>1.31</v>
      </c>
      <c r="U450" s="159"/>
      <c r="V450" s="159" t="s">
        <v>112</v>
      </c>
      <c r="W450" s="150"/>
      <c r="X450" s="150"/>
      <c r="Y450" s="150"/>
      <c r="Z450" s="150"/>
      <c r="AA450" s="150"/>
      <c r="AB450" s="150"/>
      <c r="AC450" s="150"/>
      <c r="AD450" s="150"/>
      <c r="AE450" s="150" t="s">
        <v>113</v>
      </c>
      <c r="AF450" s="150"/>
      <c r="AG450" s="150"/>
      <c r="AH450" s="150"/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</row>
    <row r="451" spans="1:58" outlineLevel="1" x14ac:dyDescent="0.2">
      <c r="A451" s="157"/>
      <c r="B451" s="158"/>
      <c r="C451" s="185" t="s">
        <v>436</v>
      </c>
      <c r="D451" s="160"/>
      <c r="E451" s="161">
        <v>8.6801999999999992</v>
      </c>
      <c r="F451" s="159"/>
      <c r="G451" s="159"/>
      <c r="H451" s="159"/>
      <c r="I451" s="159"/>
      <c r="J451" s="159"/>
      <c r="K451" s="159"/>
      <c r="L451" s="159"/>
      <c r="M451" s="159"/>
      <c r="N451" s="159"/>
      <c r="O451" s="159"/>
      <c r="P451" s="159"/>
      <c r="Q451" s="159"/>
      <c r="R451" s="159"/>
      <c r="S451" s="159"/>
      <c r="T451" s="159"/>
      <c r="U451" s="159"/>
      <c r="V451" s="159"/>
      <c r="W451" s="150"/>
      <c r="X451" s="150"/>
      <c r="Y451" s="150"/>
      <c r="Z451" s="150"/>
      <c r="AA451" s="150"/>
      <c r="AB451" s="150"/>
      <c r="AC451" s="150"/>
      <c r="AD451" s="150"/>
      <c r="AE451" s="150" t="s">
        <v>115</v>
      </c>
      <c r="AF451" s="150">
        <v>0</v>
      </c>
      <c r="AG451" s="150"/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</row>
    <row r="452" spans="1:58" x14ac:dyDescent="0.2">
      <c r="A452" s="165" t="s">
        <v>107</v>
      </c>
      <c r="B452" s="166" t="s">
        <v>82</v>
      </c>
      <c r="C452" s="183" t="s">
        <v>29</v>
      </c>
      <c r="D452" s="167"/>
      <c r="E452" s="168"/>
      <c r="F452" s="169"/>
      <c r="G452" s="169">
        <f>SUMIF(AE453:AE453,"&lt;&gt;NOR",G453:G453)</f>
        <v>0</v>
      </c>
      <c r="H452" s="169"/>
      <c r="I452" s="169">
        <f>SUM(I453:I453)</f>
        <v>0</v>
      </c>
      <c r="J452" s="169"/>
      <c r="K452" s="169">
        <f>SUM(K453:K453)</f>
        <v>19184.57</v>
      </c>
      <c r="L452" s="169"/>
      <c r="M452" s="169">
        <f>SUM(M453:M453)</f>
        <v>0</v>
      </c>
      <c r="N452" s="169"/>
      <c r="O452" s="169">
        <f>SUM(O453:O453)</f>
        <v>0</v>
      </c>
      <c r="P452" s="169"/>
      <c r="Q452" s="169">
        <f>SUM(Q453:Q453)</f>
        <v>0</v>
      </c>
      <c r="R452" s="169"/>
      <c r="S452" s="164"/>
      <c r="T452" s="164">
        <f>SUM(T453:T453)</f>
        <v>0</v>
      </c>
      <c r="U452" s="164"/>
      <c r="V452" s="164"/>
      <c r="AE452" t="s">
        <v>108</v>
      </c>
    </row>
    <row r="453" spans="1:58" outlineLevel="1" x14ac:dyDescent="0.2">
      <c r="A453" s="170">
        <v>51</v>
      </c>
      <c r="B453" s="171" t="s">
        <v>437</v>
      </c>
      <c r="C453" s="184" t="s">
        <v>438</v>
      </c>
      <c r="D453" s="172" t="s">
        <v>439</v>
      </c>
      <c r="E453" s="173">
        <v>1</v>
      </c>
      <c r="F453" s="174"/>
      <c r="G453" s="175">
        <f>ROUND(E453*F453,2)</f>
        <v>0</v>
      </c>
      <c r="H453" s="174">
        <v>0</v>
      </c>
      <c r="I453" s="175">
        <f>ROUND(E453*H453,2)</f>
        <v>0</v>
      </c>
      <c r="J453" s="174">
        <v>19184.57</v>
      </c>
      <c r="K453" s="175">
        <f>ROUND(E453*J453,2)</f>
        <v>19184.57</v>
      </c>
      <c r="L453" s="175">
        <v>21</v>
      </c>
      <c r="M453" s="175">
        <f>G453*(1+L453/100)</f>
        <v>0</v>
      </c>
      <c r="N453" s="175">
        <v>0</v>
      </c>
      <c r="O453" s="175">
        <f>ROUND(E453*N453,2)</f>
        <v>0</v>
      </c>
      <c r="P453" s="175">
        <v>0</v>
      </c>
      <c r="Q453" s="175">
        <f>ROUND(E453*P453,2)</f>
        <v>0</v>
      </c>
      <c r="R453" s="175"/>
      <c r="S453" s="159">
        <v>0</v>
      </c>
      <c r="T453" s="159">
        <f>ROUND(E453*S453,2)</f>
        <v>0</v>
      </c>
      <c r="U453" s="159"/>
      <c r="V453" s="159" t="s">
        <v>440</v>
      </c>
      <c r="W453" s="150"/>
      <c r="X453" s="150"/>
      <c r="Y453" s="150"/>
      <c r="Z453" s="150"/>
      <c r="AA453" s="150"/>
      <c r="AB453" s="150"/>
      <c r="AC453" s="150"/>
      <c r="AD453" s="150"/>
      <c r="AE453" s="150" t="s">
        <v>441</v>
      </c>
      <c r="AF453" s="150"/>
      <c r="AG453" s="150"/>
      <c r="AH453" s="150"/>
      <c r="AI453" s="150"/>
      <c r="AJ453" s="150"/>
      <c r="AK453" s="150"/>
      <c r="AL453" s="150"/>
      <c r="AM453" s="150"/>
      <c r="AN453" s="150"/>
      <c r="AO453" s="150"/>
      <c r="AP453" s="150"/>
      <c r="AQ453" s="150"/>
      <c r="AR453" s="150"/>
      <c r="AS453" s="150"/>
      <c r="AT453" s="150"/>
      <c r="AU453" s="150"/>
      <c r="AV453" s="150"/>
      <c r="AW453" s="150"/>
      <c r="AX453" s="150"/>
      <c r="AY453" s="150"/>
      <c r="AZ453" s="150"/>
      <c r="BA453" s="150"/>
      <c r="BB453" s="150"/>
      <c r="BC453" s="150"/>
      <c r="BD453" s="150"/>
      <c r="BE453" s="150"/>
      <c r="BF453" s="150"/>
    </row>
    <row r="454" spans="1:58" x14ac:dyDescent="0.2">
      <c r="A454" s="3"/>
      <c r="B454" s="4"/>
      <c r="C454" s="188"/>
      <c r="D454" s="6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AC454">
        <v>15</v>
      </c>
      <c r="AD454">
        <v>21</v>
      </c>
      <c r="AE454" t="s">
        <v>96</v>
      </c>
    </row>
    <row r="455" spans="1:58" x14ac:dyDescent="0.2">
      <c r="A455" s="153"/>
      <c r="B455" s="154" t="s">
        <v>31</v>
      </c>
      <c r="C455" s="189"/>
      <c r="D455" s="155"/>
      <c r="E455" s="156"/>
      <c r="F455" s="156"/>
      <c r="G455" s="182">
        <f>G8+G11+G14+G19+G22+G32+G34+G371+G374+G376+G452</f>
        <v>0</v>
      </c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AC455">
        <f>SUMIF(L7:L453,AC454,G7:G453)</f>
        <v>0</v>
      </c>
      <c r="AD455">
        <f>SUMIF(L7:L453,AD454,G7:G453)</f>
        <v>0</v>
      </c>
      <c r="AE455" t="s">
        <v>442</v>
      </c>
    </row>
    <row r="456" spans="1:58" x14ac:dyDescent="0.2">
      <c r="A456" s="3"/>
      <c r="B456" s="4"/>
      <c r="C456" s="188"/>
      <c r="D456" s="6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</row>
    <row r="457" spans="1:58" x14ac:dyDescent="0.2">
      <c r="A457" s="3"/>
      <c r="B457" s="4"/>
      <c r="C457" s="188"/>
      <c r="D457" s="6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</row>
    <row r="458" spans="1:58" x14ac:dyDescent="0.2">
      <c r="A458" s="267" t="s">
        <v>443</v>
      </c>
      <c r="B458" s="267"/>
      <c r="C458" s="268"/>
      <c r="D458" s="6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</row>
    <row r="459" spans="1:58" x14ac:dyDescent="0.2">
      <c r="A459" s="248"/>
      <c r="B459" s="249"/>
      <c r="C459" s="250"/>
      <c r="D459" s="249"/>
      <c r="E459" s="249"/>
      <c r="F459" s="249"/>
      <c r="G459" s="251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AE459" t="s">
        <v>444</v>
      </c>
    </row>
    <row r="460" spans="1:58" x14ac:dyDescent="0.2">
      <c r="A460" s="252"/>
      <c r="B460" s="253"/>
      <c r="C460" s="254"/>
      <c r="D460" s="253"/>
      <c r="E460" s="253"/>
      <c r="F460" s="253"/>
      <c r="G460" s="255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</row>
    <row r="461" spans="1:58" x14ac:dyDescent="0.2">
      <c r="A461" s="252"/>
      <c r="B461" s="253"/>
      <c r="C461" s="254"/>
      <c r="D461" s="253"/>
      <c r="E461" s="253"/>
      <c r="F461" s="253"/>
      <c r="G461" s="255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</row>
    <row r="462" spans="1:58" x14ac:dyDescent="0.2">
      <c r="A462" s="252"/>
      <c r="B462" s="253"/>
      <c r="C462" s="254"/>
      <c r="D462" s="253"/>
      <c r="E462" s="253"/>
      <c r="F462" s="253"/>
      <c r="G462" s="255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</row>
    <row r="463" spans="1:58" x14ac:dyDescent="0.2">
      <c r="A463" s="256"/>
      <c r="B463" s="257"/>
      <c r="C463" s="258"/>
      <c r="D463" s="257"/>
      <c r="E463" s="257"/>
      <c r="F463" s="257"/>
      <c r="G463" s="259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</row>
    <row r="464" spans="1:58" x14ac:dyDescent="0.2">
      <c r="A464" s="3"/>
      <c r="B464" s="4"/>
      <c r="C464" s="188"/>
      <c r="D464" s="6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</row>
    <row r="465" spans="3:31" x14ac:dyDescent="0.2">
      <c r="C465" s="190"/>
      <c r="D465" s="10"/>
      <c r="AE465" t="s">
        <v>445</v>
      </c>
    </row>
    <row r="466" spans="3:31" x14ac:dyDescent="0.2">
      <c r="D466" s="10"/>
    </row>
    <row r="467" spans="3:31" x14ac:dyDescent="0.2">
      <c r="D467" s="10"/>
    </row>
    <row r="468" spans="3:31" x14ac:dyDescent="0.2">
      <c r="D468" s="10"/>
    </row>
    <row r="469" spans="3:31" x14ac:dyDescent="0.2">
      <c r="D469" s="10"/>
    </row>
    <row r="470" spans="3:31" x14ac:dyDescent="0.2">
      <c r="D470" s="10"/>
    </row>
    <row r="471" spans="3:31" x14ac:dyDescent="0.2">
      <c r="D471" s="10"/>
    </row>
    <row r="472" spans="3:31" x14ac:dyDescent="0.2">
      <c r="D472" s="10"/>
    </row>
    <row r="473" spans="3:31" x14ac:dyDescent="0.2">
      <c r="D473" s="10"/>
    </row>
    <row r="474" spans="3:31" x14ac:dyDescent="0.2">
      <c r="D474" s="10"/>
    </row>
    <row r="475" spans="3:31" x14ac:dyDescent="0.2">
      <c r="D475" s="10"/>
    </row>
    <row r="476" spans="3:31" x14ac:dyDescent="0.2">
      <c r="D476" s="10"/>
    </row>
    <row r="477" spans="3:31" x14ac:dyDescent="0.2">
      <c r="D477" s="10"/>
    </row>
    <row r="478" spans="3:31" x14ac:dyDescent="0.2">
      <c r="D478" s="10"/>
    </row>
    <row r="479" spans="3:31" x14ac:dyDescent="0.2">
      <c r="D479" s="10"/>
    </row>
    <row r="480" spans="3:31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459:G463"/>
    <mergeCell ref="A1:G1"/>
    <mergeCell ref="C2:G2"/>
    <mergeCell ref="C3:G3"/>
    <mergeCell ref="C4:G4"/>
    <mergeCell ref="A458:C45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C D.1.2 - NIV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C D.1.2 - NIV Pol'!Názvy_tisku</vt:lpstr>
      <vt:lpstr>oadresa</vt:lpstr>
      <vt:lpstr>Stavba!Objednatel</vt:lpstr>
      <vt:lpstr>Stavba!Objekt</vt:lpstr>
      <vt:lpstr>'SO C D.1.2 - NIV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Zenkl</cp:lastModifiedBy>
  <cp:lastPrinted>2019-03-19T12:27:02Z</cp:lastPrinted>
  <dcterms:created xsi:type="dcterms:W3CDTF">2009-04-08T07:15:50Z</dcterms:created>
  <dcterms:modified xsi:type="dcterms:W3CDTF">2022-01-05T08:38:09Z</dcterms:modified>
</cp:coreProperties>
</file>